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Waste Audit" sheetId="3" state="visible" r:id="rId3"/>
    <sheet xmlns:r="http://schemas.openxmlformats.org/officeDocument/2006/relationships" name="Monitoring" sheetId="4" state="visible" r:id="rId4"/>
    <sheet xmlns:r="http://schemas.openxmlformats.org/officeDocument/2006/relationships" name="Hotspots" sheetId="5" state="visible" r:id="rId5"/>
    <sheet xmlns:r="http://schemas.openxmlformats.org/officeDocument/2006/relationships" name="Partn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24552C"/>
      <sz val="14"/>
    </font>
    <font>
      <color rgb="000563C1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24552C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river-revival-playbook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Earth5R River Programme Workbook</t>
        </is>
      </c>
    </row>
    <row r="2">
      <c r="A2" s="2" t="inlineStr">
        <is>
          <t>Free to use and adapt, with credit: River Revival Playbook, Earth5R</t>
        </is>
      </c>
    </row>
    <row r="3">
      <c r="A3" s="3" t="inlineStr">
        <is>
          <t>https://earth5r.org/guides/river-revival-playbook/</t>
        </is>
      </c>
    </row>
    <row r="4">
      <c r="A4" s="2" t="inlineStr"/>
    </row>
    <row r="5">
      <c r="A5" s="2" t="inlineStr">
        <is>
          <t>Sheets:</t>
        </is>
      </c>
    </row>
    <row r="6">
      <c r="A6" s="2" t="inlineStr">
        <is>
          <t>1. Budget: one-year programme budget, based on the published ₹1.2 crore Earth5R template. Edit amounts.</t>
        </is>
      </c>
    </row>
    <row r="7">
      <c r="A7" s="2" t="inlineStr">
        <is>
          <t>2. Waste Audit: log each cleanup by fraction; totals and estimated avoided emissions calculate automatically.</t>
        </is>
      </c>
    </row>
    <row r="8">
      <c r="A8" s="2" t="inlineStr">
        <is>
          <t>3. Monitoring: monthly KPIs against baseline and target.</t>
        </is>
      </c>
    </row>
    <row r="9">
      <c r="A9" s="2" t="inlineStr">
        <is>
          <t>4. Hotspots: baseline and quarterly status of mapped waste entry points.</t>
        </is>
      </c>
    </row>
    <row r="10">
      <c r="A10" s="2" t="inlineStr">
        <is>
          <t>5. Partners: roles, permissions and contacts (who does what).</t>
        </is>
      </c>
    </row>
    <row r="11">
      <c r="A11" s="2" t="inlineStr">
        <is>
          <t>Emission factors (Earth5R project-derived): plastic recycled 1.5, mixed waste recycled 1.34, food waste composted 2.5 t CO2e per tonne. Report as estimated avoided emissions, never as credits.</t>
        </is>
      </c>
    </row>
    <row r="12">
      <c r="A12" s="2" t="inlineStr"/>
    </row>
    <row r="13">
      <c r="A13" s="2" t="inlineStr">
        <is>
          <t>Yellow cells are inputs. Not legal advice.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2" customWidth="1" min="1" max="1"/>
    <col width="56" customWidth="1" min="2" max="2"/>
    <col width="16" customWidth="1" min="3" max="3"/>
    <col width="14" customWidth="1" min="4" max="4"/>
    <col width="16" customWidth="1" min="5" max="5"/>
  </cols>
  <sheetData>
    <row r="1" ht="44" customHeight="1">
      <c r="A1" s="4" t="inlineStr">
        <is>
          <t>Component</t>
        </is>
      </c>
      <c r="B1" s="4" t="inlineStr">
        <is>
          <t>What it pays for</t>
        </is>
      </c>
      <c r="C1" s="4" t="inlineStr">
        <is>
          <t>Amount (₹)</t>
        </is>
      </c>
      <c r="D1" s="4" t="inlineStr">
        <is>
          <t>Share of total</t>
        </is>
      </c>
      <c r="E1" s="4" t="inlineStr">
        <is>
          <t>Capital asset? (Y/N)</t>
        </is>
      </c>
    </row>
    <row r="2">
      <c r="A2" s="2" t="inlineStr">
        <is>
          <t>Awareness campaign</t>
        </is>
      </c>
      <c r="B2" s="2" t="inlineStr">
        <is>
          <t>Workshops in schools, colleges and settlements; materials</t>
        </is>
      </c>
      <c r="C2" s="5" t="n">
        <v>1000000</v>
      </c>
      <c r="D2" s="6">
        <f>IFERROR(C2/$C$12,0)</f>
        <v/>
      </c>
      <c r="E2" s="7" t="inlineStr">
        <is>
          <t>N</t>
        </is>
      </c>
    </row>
    <row r="3">
      <c r="A3" s="2" t="inlineStr">
        <is>
          <t>Youth mobilisation</t>
        </is>
      </c>
      <c r="B3" s="2" t="inlineStr">
        <is>
          <t>Student ambassadors, cleanup drives, hackathons, training</t>
        </is>
      </c>
      <c r="C3" s="5" t="n">
        <v>1500000</v>
      </c>
      <c r="D3" s="6">
        <f>IFERROR(C3/$C$12,0)</f>
        <v/>
      </c>
      <c r="E3" s="7" t="inlineStr">
        <is>
          <t>N</t>
        </is>
      </c>
    </row>
    <row r="4">
      <c r="A4" s="2" t="inlineStr">
        <is>
          <t>Collection stations</t>
        </is>
      </c>
      <c r="B4" s="2" t="inlineStr">
        <is>
          <t>50 plastic collection points with fill monitoring</t>
        </is>
      </c>
      <c r="C4" s="5" t="n">
        <v>2000000</v>
      </c>
      <c r="D4" s="6">
        <f>IFERROR(C4/$C$12,0)</f>
        <v/>
      </c>
      <c r="E4" s="7" t="inlineStr">
        <is>
          <t>Y</t>
        </is>
      </c>
    </row>
    <row r="5">
      <c r="A5" s="2" t="inlineStr">
        <is>
          <t>Transport and logistics</t>
        </is>
      </c>
      <c r="B5" s="2" t="inlineStr">
        <is>
          <t>Regular pickups with route planning and tracking</t>
        </is>
      </c>
      <c r="C5" s="5" t="n">
        <v>1500000</v>
      </c>
      <c r="D5" s="6">
        <f>IFERROR(C5/$C$12,0)</f>
        <v/>
      </c>
      <c r="E5" s="7" t="inlineStr">
        <is>
          <t>N</t>
        </is>
      </c>
    </row>
    <row r="6">
      <c r="A6" s="2" t="inlineStr">
        <is>
          <t>Paying community collectors</t>
        </is>
      </c>
      <c r="B6" s="2" t="inlineStr">
        <is>
          <t>Training and payment by volume and quality</t>
        </is>
      </c>
      <c r="C6" s="5" t="n">
        <v>2500000</v>
      </c>
      <c r="D6" s="6">
        <f>IFERROR(C6/$C$12,0)</f>
        <v/>
      </c>
      <c r="E6" s="7" t="inlineStr">
        <is>
          <t>N</t>
        </is>
      </c>
    </row>
    <row r="7">
      <c r="A7" s="2" t="inlineStr">
        <is>
          <t>Crusher, baling unit and tools</t>
        </is>
      </c>
      <c r="B7" s="2" t="inlineStr">
        <is>
          <t>Processing equipment and safety gear</t>
        </is>
      </c>
      <c r="C7" s="5" t="n">
        <v>3000000</v>
      </c>
      <c r="D7" s="6">
        <f>IFERROR(C7/$C$12,0)</f>
        <v/>
      </c>
      <c r="E7" s="7" t="inlineStr">
        <is>
          <t>Y</t>
        </is>
      </c>
    </row>
    <row r="8">
      <c r="A8" s="2" t="inlineStr">
        <is>
          <t>Tracking and data</t>
        </is>
      </c>
      <c r="B8" s="2" t="inlineStr">
        <is>
          <t>Digital platform for recovery metrics and participants</t>
        </is>
      </c>
      <c r="C8" s="5" t="n">
        <v>1500000</v>
      </c>
      <c r="D8" s="6">
        <f>IFERROR(C8/$C$12,0)</f>
        <v/>
      </c>
      <c r="E8" s="7" t="inlineStr">
        <is>
          <t>N</t>
        </is>
      </c>
    </row>
    <row r="9">
      <c r="A9" s="2" t="inlineStr">
        <is>
          <t>Monitoring and reporting</t>
        </is>
      </c>
      <c r="B9" s="2" t="inlineStr">
        <is>
          <t>Monthly audits and impact reports</t>
        </is>
      </c>
      <c r="C9" s="5" t="n">
        <v>500000</v>
      </c>
      <c r="D9" s="6">
        <f>IFERROR(C9/$C$12,0)</f>
        <v/>
      </c>
      <c r="E9" s="7" t="inlineStr">
        <is>
          <t>N</t>
        </is>
      </c>
    </row>
    <row r="10">
      <c r="A10" s="7" t="inlineStr">
        <is>
          <t>Reserve fund</t>
        </is>
      </c>
      <c r="B10" s="7" t="inlineStr">
        <is>
          <t>Repairs, upgrades and unforeseen costs</t>
        </is>
      </c>
      <c r="C10" s="5" t="n">
        <v>1000000</v>
      </c>
      <c r="D10" s="6">
        <f>IFERROR(C10/$C$12,0)</f>
        <v/>
      </c>
      <c r="E10" s="7" t="inlineStr">
        <is>
          <t>N</t>
        </is>
      </c>
    </row>
    <row r="11">
      <c r="A11" s="7" t="n"/>
      <c r="B11" s="7" t="n"/>
      <c r="C11" s="7" t="n"/>
      <c r="D11" s="2" t="n"/>
      <c r="E11" s="7" t="n"/>
    </row>
    <row r="12">
      <c r="A12" s="8" t="inlineStr">
        <is>
          <t>Total</t>
        </is>
      </c>
      <c r="B12" s="2" t="n"/>
      <c r="C12" s="9">
        <f>SUM(C2:C11)</f>
        <v/>
      </c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8" t="inlineStr">
        <is>
          <t>Share paid to community (collectors)</t>
        </is>
      </c>
      <c r="B14" s="2" t="n"/>
      <c r="C14" s="6">
        <f>IFERROR(C6/C12,0)</f>
        <v/>
      </c>
      <c r="D14" s="2" t="n"/>
      <c r="E14" s="2" t="n"/>
    </row>
    <row r="15">
      <c r="A15" s="8" t="inlineStr">
        <is>
          <t>Share on monitoring, data and reporting</t>
        </is>
      </c>
      <c r="B15" s="2" t="n"/>
      <c r="C15" s="6">
        <f>IFERROR((C8+C9)/C12,0)</f>
        <v/>
      </c>
      <c r="D15" s="2" t="n"/>
      <c r="E15" s="2" t="n"/>
    </row>
    <row r="16">
      <c r="A16" s="8" t="inlineStr">
        <is>
          <t>Capital assets total (name owners under Rule 7(4))</t>
        </is>
      </c>
      <c r="B16" s="2" t="n"/>
      <c r="C16" s="10">
        <f>SUMIF(E2:E11,"Y",C2:C11)</f>
        <v/>
      </c>
      <c r="D16" s="2" t="n"/>
      <c r="E16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1" customWidth="1" min="3" max="3"/>
    <col width="11" customWidth="1" min="4" max="4"/>
    <col width="12" customWidth="1" min="5" max="5"/>
    <col width="12" customWidth="1" min="6" max="6"/>
    <col width="10" customWidth="1" min="7" max="7"/>
    <col width="13" customWidth="1" min="8" max="8"/>
    <col width="12" customWidth="1" min="9" max="9"/>
    <col width="10" customWidth="1" min="10" max="10"/>
    <col width="11" customWidth="1" min="11" max="11"/>
    <col width="11" customWidth="1" min="12" max="12"/>
    <col width="13" customWidth="1" min="13" max="13"/>
    <col width="12" customWidth="1" min="14" max="14"/>
    <col width="14" customWidth="1" min="15" max="15"/>
  </cols>
  <sheetData>
    <row r="1" ht="44" customHeight="1">
      <c r="A1" s="4" t="inlineStr">
        <is>
          <t>Date</t>
        </is>
      </c>
      <c r="B1" s="4" t="inlineStr">
        <is>
          <t>Location / stretch</t>
        </is>
      </c>
      <c r="C1" s="4" t="inlineStr">
        <is>
          <t>Volunteers</t>
        </is>
      </c>
      <c r="D1" s="4" t="inlineStr">
        <is>
          <t>Hours per volunteer</t>
        </is>
      </c>
      <c r="E1" s="4" t="inlineStr">
        <is>
          <t>PET and HDPE (kg)</t>
        </is>
      </c>
      <c r="F1" s="4" t="inlineStr">
        <is>
          <t>Film and multilayer (kg)</t>
        </is>
      </c>
      <c r="G1" s="4" t="inlineStr">
        <is>
          <t>Cloth (kg)</t>
        </is>
      </c>
      <c r="H1" s="4" t="inlineStr">
        <is>
          <t>Organic and hyacinth (kg)</t>
        </is>
      </c>
      <c r="I1" s="4" t="inlineStr">
        <is>
          <t>Glass and metal (kg)</t>
        </is>
      </c>
      <c r="J1" s="4" t="inlineStr">
        <is>
          <t>Other (kg)</t>
        </is>
      </c>
      <c r="K1" s="4" t="inlineStr">
        <is>
          <t>Total (kg)</t>
        </is>
      </c>
      <c r="L1" s="4" t="inlineStr">
        <is>
          <t>Volunteer hours</t>
        </is>
      </c>
      <c r="M1" s="4" t="inlineStr">
        <is>
          <t>Sent to recycling (kg)</t>
        </is>
      </c>
      <c r="N1" s="4" t="inlineStr">
        <is>
          <t>Composted (kg)</t>
        </is>
      </c>
      <c r="O1" s="4" t="inlineStr">
        <is>
          <t>Est. avoided CO2e (t)</t>
        </is>
      </c>
    </row>
    <row r="2">
      <c r="A2" s="7" t="n"/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2">
        <f>IF(COUNT(E2:J2)=0,"",SUM(E2:J2))</f>
        <v/>
      </c>
      <c r="L2" s="2">
        <f>IF(C2="","",C2*D2)</f>
        <v/>
      </c>
      <c r="M2" s="7" t="n"/>
      <c r="N2" s="7" t="n"/>
      <c r="O2" s="2">
        <f>IF(AND(M2="",N2=""),"",ROUND((N(M2)*1.34+N(N2)*2.5)/1000,3))</f>
        <v/>
      </c>
    </row>
    <row r="3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2">
        <f>IF(COUNT(E3:J3)=0,"",SUM(E3:J3))</f>
        <v/>
      </c>
      <c r="L3" s="2">
        <f>IF(C3="","",C3*D3)</f>
        <v/>
      </c>
      <c r="M3" s="7" t="n"/>
      <c r="N3" s="7" t="n"/>
      <c r="O3" s="2">
        <f>IF(AND(M3="",N3=""),"",ROUND((N(M3)*1.34+N(N3)*2.5)/1000,3))</f>
        <v/>
      </c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2">
        <f>IF(COUNT(E4:J4)=0,"",SUM(E4:J4))</f>
        <v/>
      </c>
      <c r="L4" s="2">
        <f>IF(C4="","",C4*D4)</f>
        <v/>
      </c>
      <c r="M4" s="7" t="n"/>
      <c r="N4" s="7" t="n"/>
      <c r="O4" s="2">
        <f>IF(AND(M4="",N4=""),"",ROUND((N(M4)*1.34+N(N4)*2.5)/1000,3))</f>
        <v/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2">
        <f>IF(COUNT(E5:J5)=0,"",SUM(E5:J5))</f>
        <v/>
      </c>
      <c r="L5" s="2">
        <f>IF(C5="","",C5*D5)</f>
        <v/>
      </c>
      <c r="M5" s="7" t="n"/>
      <c r="N5" s="7" t="n"/>
      <c r="O5" s="2">
        <f>IF(AND(M5="",N5=""),"",ROUND((N(M5)*1.34+N(N5)*2.5)/1000,3))</f>
        <v/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2">
        <f>IF(COUNT(E6:J6)=0,"",SUM(E6:J6))</f>
        <v/>
      </c>
      <c r="L6" s="2">
        <f>IF(C6="","",C6*D6)</f>
        <v/>
      </c>
      <c r="M6" s="7" t="n"/>
      <c r="N6" s="7" t="n"/>
      <c r="O6" s="2">
        <f>IF(AND(M6="",N6=""),"",ROUND((N(M6)*1.34+N(N6)*2.5)/1000,3))</f>
        <v/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2">
        <f>IF(COUNT(E7:J7)=0,"",SUM(E7:J7))</f>
        <v/>
      </c>
      <c r="L7" s="2">
        <f>IF(C7="","",C7*D7)</f>
        <v/>
      </c>
      <c r="M7" s="7" t="n"/>
      <c r="N7" s="7" t="n"/>
      <c r="O7" s="2">
        <f>IF(AND(M7="",N7=""),"",ROUND((N(M7)*1.34+N(N7)*2.5)/1000,3))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2">
        <f>IF(COUNT(E8:J8)=0,"",SUM(E8:J8))</f>
        <v/>
      </c>
      <c r="L8" s="2">
        <f>IF(C8="","",C8*D8)</f>
        <v/>
      </c>
      <c r="M8" s="7" t="n"/>
      <c r="N8" s="7" t="n"/>
      <c r="O8" s="2">
        <f>IF(AND(M8="",N8=""),"",ROUND((N(M8)*1.34+N(N8)*2.5)/1000,3))</f>
        <v/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2">
        <f>IF(COUNT(E9:J9)=0,"",SUM(E9:J9))</f>
        <v/>
      </c>
      <c r="L9" s="2">
        <f>IF(C9="","",C9*D9)</f>
        <v/>
      </c>
      <c r="M9" s="7" t="n"/>
      <c r="N9" s="7" t="n"/>
      <c r="O9" s="2">
        <f>IF(AND(M9="",N9=""),"",ROUND((N(M9)*1.34+N(N9)*2.5)/1000,3))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2">
        <f>IF(COUNT(E10:J10)=0,"",SUM(E10:J10))</f>
        <v/>
      </c>
      <c r="L10" s="2">
        <f>IF(C10="","",C10*D10)</f>
        <v/>
      </c>
      <c r="M10" s="7" t="n"/>
      <c r="N10" s="7" t="n"/>
      <c r="O10" s="2">
        <f>IF(AND(M10="",N10=""),"",ROUND((N(M10)*1.34+N(N10)*2.5)/1000,3))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2">
        <f>IF(COUNT(E11:J11)=0,"",SUM(E11:J11))</f>
        <v/>
      </c>
      <c r="L11" s="2">
        <f>IF(C11="","",C11*D11)</f>
        <v/>
      </c>
      <c r="M11" s="7" t="n"/>
      <c r="N11" s="7" t="n"/>
      <c r="O11" s="2">
        <f>IF(AND(M11="",N11=""),"",ROUND((N(M11)*1.34+N(N11)*2.5)/1000,3))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2">
        <f>IF(COUNT(E12:J12)=0,"",SUM(E12:J12))</f>
        <v/>
      </c>
      <c r="L12" s="2">
        <f>IF(C12="","",C12*D12)</f>
        <v/>
      </c>
      <c r="M12" s="7" t="n"/>
      <c r="N12" s="7" t="n"/>
      <c r="O12" s="2">
        <f>IF(AND(M12="",N12=""),"",ROUND((N(M12)*1.34+N(N12)*2.5)/1000,3))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2">
        <f>IF(COUNT(E13:J13)=0,"",SUM(E13:J13))</f>
        <v/>
      </c>
      <c r="L13" s="2">
        <f>IF(C13="","",C13*D13)</f>
        <v/>
      </c>
      <c r="M13" s="7" t="n"/>
      <c r="N13" s="7" t="n"/>
      <c r="O13" s="2">
        <f>IF(AND(M13="",N13=""),"",ROUND((N(M13)*1.34+N(N13)*2.5)/1000,3))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2">
        <f>IF(COUNT(E14:J14)=0,"",SUM(E14:J14))</f>
        <v/>
      </c>
      <c r="L14" s="2">
        <f>IF(C14="","",C14*D14)</f>
        <v/>
      </c>
      <c r="M14" s="7" t="n"/>
      <c r="N14" s="7" t="n"/>
      <c r="O14" s="2">
        <f>IF(AND(M14="",N14=""),"",ROUND((N(M14)*1.34+N(N14)*2.5)/1000,3))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2">
        <f>IF(COUNT(E15:J15)=0,"",SUM(E15:J15))</f>
        <v/>
      </c>
      <c r="L15" s="2">
        <f>IF(C15="","",C15*D15)</f>
        <v/>
      </c>
      <c r="M15" s="7" t="n"/>
      <c r="N15" s="7" t="n"/>
      <c r="O15" s="2">
        <f>IF(AND(M15="",N15=""),"",ROUND((N(M15)*1.34+N(N15)*2.5)/1000,3))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2">
        <f>IF(COUNT(E16:J16)=0,"",SUM(E16:J16))</f>
        <v/>
      </c>
      <c r="L16" s="2">
        <f>IF(C16="","",C16*D16)</f>
        <v/>
      </c>
      <c r="M16" s="7" t="n"/>
      <c r="N16" s="7" t="n"/>
      <c r="O16" s="2">
        <f>IF(AND(M16="",N16=""),"",ROUND((N(M16)*1.34+N(N16)*2.5)/1000,3))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2">
        <f>IF(COUNT(E17:J17)=0,"",SUM(E17:J17))</f>
        <v/>
      </c>
      <c r="L17" s="2">
        <f>IF(C17="","",C17*D17)</f>
        <v/>
      </c>
      <c r="M17" s="7" t="n"/>
      <c r="N17" s="7" t="n"/>
      <c r="O17" s="2">
        <f>IF(AND(M17="",N17=""),"",ROUND((N(M17)*1.34+N(N17)*2.5)/1000,3))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2">
        <f>IF(COUNT(E18:J18)=0,"",SUM(E18:J18))</f>
        <v/>
      </c>
      <c r="L18" s="2">
        <f>IF(C18="","",C18*D18)</f>
        <v/>
      </c>
      <c r="M18" s="7" t="n"/>
      <c r="N18" s="7" t="n"/>
      <c r="O18" s="2">
        <f>IF(AND(M18="",N18=""),"",ROUND((N(M18)*1.34+N(N18)*2.5)/1000,3))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2">
        <f>IF(COUNT(E19:J19)=0,"",SUM(E19:J19))</f>
        <v/>
      </c>
      <c r="L19" s="2">
        <f>IF(C19="","",C19*D19)</f>
        <v/>
      </c>
      <c r="M19" s="7" t="n"/>
      <c r="N19" s="7" t="n"/>
      <c r="O19" s="2">
        <f>IF(AND(M19="",N19=""),"",ROUND((N(M19)*1.34+N(N19)*2.5)/1000,3))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2">
        <f>IF(COUNT(E20:J20)=0,"",SUM(E20:J20))</f>
        <v/>
      </c>
      <c r="L20" s="2">
        <f>IF(C20="","",C20*D20)</f>
        <v/>
      </c>
      <c r="M20" s="7" t="n"/>
      <c r="N20" s="7" t="n"/>
      <c r="O20" s="2">
        <f>IF(AND(M20="",N20=""),"",ROUND((N(M20)*1.34+N(N20)*2.5)/1000,3))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2">
        <f>IF(COUNT(E21:J21)=0,"",SUM(E21:J21))</f>
        <v/>
      </c>
      <c r="L21" s="2">
        <f>IF(C21="","",C21*D21)</f>
        <v/>
      </c>
      <c r="M21" s="7" t="n"/>
      <c r="N21" s="7" t="n"/>
      <c r="O21" s="2">
        <f>IF(AND(M21="",N21=""),"",ROUND((N(M21)*1.34+N(N21)*2.5)/1000,3))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2">
        <f>IF(COUNT(E22:J22)=0,"",SUM(E22:J22))</f>
        <v/>
      </c>
      <c r="L22" s="2">
        <f>IF(C22="","",C22*D22)</f>
        <v/>
      </c>
      <c r="M22" s="7" t="n"/>
      <c r="N22" s="7" t="n"/>
      <c r="O22" s="2">
        <f>IF(AND(M22="",N22=""),"",ROUND((N(M22)*1.34+N(N22)*2.5)/1000,3))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2">
        <f>IF(COUNT(E23:J23)=0,"",SUM(E23:J23))</f>
        <v/>
      </c>
      <c r="L23" s="2">
        <f>IF(C23="","",C23*D23)</f>
        <v/>
      </c>
      <c r="M23" s="7" t="n"/>
      <c r="N23" s="7" t="n"/>
      <c r="O23" s="2">
        <f>IF(AND(M23="",N23=""),"",ROUND((N(M23)*1.34+N(N23)*2.5)/1000,3))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2">
        <f>IF(COUNT(E24:J24)=0,"",SUM(E24:J24))</f>
        <v/>
      </c>
      <c r="L24" s="2">
        <f>IF(C24="","",C24*D24)</f>
        <v/>
      </c>
      <c r="M24" s="7" t="n"/>
      <c r="N24" s="7" t="n"/>
      <c r="O24" s="2">
        <f>IF(AND(M24="",N24=""),"",ROUND((N(M24)*1.34+N(N24)*2.5)/1000,3))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2">
        <f>IF(COUNT(E25:J25)=0,"",SUM(E25:J25))</f>
        <v/>
      </c>
      <c r="L25" s="2">
        <f>IF(C25="","",C25*D25)</f>
        <v/>
      </c>
      <c r="M25" s="7" t="n"/>
      <c r="N25" s="7" t="n"/>
      <c r="O25" s="2">
        <f>IF(AND(M25="",N25=""),"",ROUND((N(M25)*1.34+N(N25)*2.5)/1000,3))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2">
        <f>IF(COUNT(E26:J26)=0,"",SUM(E26:J26))</f>
        <v/>
      </c>
      <c r="L26" s="2">
        <f>IF(C26="","",C26*D26)</f>
        <v/>
      </c>
      <c r="M26" s="7" t="n"/>
      <c r="N26" s="7" t="n"/>
      <c r="O26" s="2">
        <f>IF(AND(M26="",N26=""),"",ROUND((N(M26)*1.34+N(N26)*2.5)/1000,3))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2">
        <f>IF(COUNT(E27:J27)=0,"",SUM(E27:J27))</f>
        <v/>
      </c>
      <c r="L27" s="2">
        <f>IF(C27="","",C27*D27)</f>
        <v/>
      </c>
      <c r="M27" s="7" t="n"/>
      <c r="N27" s="7" t="n"/>
      <c r="O27" s="2">
        <f>IF(AND(M27="",N27=""),"",ROUND((N(M27)*1.34+N(N27)*2.5)/1000,3))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2">
        <f>IF(COUNT(E28:J28)=0,"",SUM(E28:J28))</f>
        <v/>
      </c>
      <c r="L28" s="2">
        <f>IF(C28="","",C28*D28)</f>
        <v/>
      </c>
      <c r="M28" s="7" t="n"/>
      <c r="N28" s="7" t="n"/>
      <c r="O28" s="2">
        <f>IF(AND(M28="",N28=""),"",ROUND((N(M28)*1.34+N(N28)*2.5)/1000,3))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2">
        <f>IF(COUNT(E29:J29)=0,"",SUM(E29:J29))</f>
        <v/>
      </c>
      <c r="L29" s="2">
        <f>IF(C29="","",C29*D29)</f>
        <v/>
      </c>
      <c r="M29" s="7" t="n"/>
      <c r="N29" s="7" t="n"/>
      <c r="O29" s="2">
        <f>IF(AND(M29="",N29=""),"",ROUND((N(M29)*1.34+N(N29)*2.5)/1000,3))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2">
        <f>IF(COUNT(E30:J30)=0,"",SUM(E30:J30))</f>
        <v/>
      </c>
      <c r="L30" s="2">
        <f>IF(C30="","",C30*D30)</f>
        <v/>
      </c>
      <c r="M30" s="7" t="n"/>
      <c r="N30" s="7" t="n"/>
      <c r="O30" s="2">
        <f>IF(AND(M30="",N30=""),"",ROUND((N(M30)*1.34+N(N30)*2.5)/1000,3))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2">
        <f>IF(COUNT(E31:J31)=0,"",SUM(E31:J31))</f>
        <v/>
      </c>
      <c r="L31" s="2">
        <f>IF(C31="","",C31*D31)</f>
        <v/>
      </c>
      <c r="M31" s="7" t="n"/>
      <c r="N31" s="7" t="n"/>
      <c r="O31" s="2">
        <f>IF(AND(M31="",N31=""),"",ROUND((N(M31)*1.34+N(N31)*2.5)/1000,3))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2">
        <f>IF(COUNT(E32:J32)=0,"",SUM(E32:J32))</f>
        <v/>
      </c>
      <c r="L32" s="2">
        <f>IF(C32="","",C32*D32)</f>
        <v/>
      </c>
      <c r="M32" s="7" t="n"/>
      <c r="N32" s="7" t="n"/>
      <c r="O32" s="2">
        <f>IF(AND(M32="",N32=""),"",ROUND((N(M32)*1.34+N(N32)*2.5)/1000,3))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2">
        <f>IF(COUNT(E33:J33)=0,"",SUM(E33:J33))</f>
        <v/>
      </c>
      <c r="L33" s="2">
        <f>IF(C33="","",C33*D33)</f>
        <v/>
      </c>
      <c r="M33" s="7" t="n"/>
      <c r="N33" s="7" t="n"/>
      <c r="O33" s="2">
        <f>IF(AND(M33="",N33=""),"",ROUND((N(M33)*1.34+N(N33)*2.5)/1000,3))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2">
        <f>IF(COUNT(E34:J34)=0,"",SUM(E34:J34))</f>
        <v/>
      </c>
      <c r="L34" s="2">
        <f>IF(C34="","",C34*D34)</f>
        <v/>
      </c>
      <c r="M34" s="7" t="n"/>
      <c r="N34" s="7" t="n"/>
      <c r="O34" s="2">
        <f>IF(AND(M34="",N34=""),"",ROUND((N(M34)*1.34+N(N34)*2.5)/1000,3))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2">
        <f>IF(COUNT(E35:J35)=0,"",SUM(E35:J35))</f>
        <v/>
      </c>
      <c r="L35" s="2">
        <f>IF(C35="","",C35*D35)</f>
        <v/>
      </c>
      <c r="M35" s="7" t="n"/>
      <c r="N35" s="7" t="n"/>
      <c r="O35" s="2">
        <f>IF(AND(M35="",N35=""),"",ROUND((N(M35)*1.34+N(N35)*2.5)/1000,3))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2">
        <f>IF(COUNT(E36:J36)=0,"",SUM(E36:J36))</f>
        <v/>
      </c>
      <c r="L36" s="2">
        <f>IF(C36="","",C36*D36)</f>
        <v/>
      </c>
      <c r="M36" s="7" t="n"/>
      <c r="N36" s="7" t="n"/>
      <c r="O36" s="2">
        <f>IF(AND(M36="",N36=""),"",ROUND((N(M36)*1.34+N(N36)*2.5)/1000,3))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2">
        <f>IF(COUNT(E37:J37)=0,"",SUM(E37:J37))</f>
        <v/>
      </c>
      <c r="L37" s="2">
        <f>IF(C37="","",C37*D37)</f>
        <v/>
      </c>
      <c r="M37" s="7" t="n"/>
      <c r="N37" s="7" t="n"/>
      <c r="O37" s="2">
        <f>IF(AND(M37="",N37=""),"",ROUND((N(M37)*1.34+N(N37)*2.5)/1000,3))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2">
        <f>IF(COUNT(E38:J38)=0,"",SUM(E38:J38))</f>
        <v/>
      </c>
      <c r="L38" s="2">
        <f>IF(C38="","",C38*D38)</f>
        <v/>
      </c>
      <c r="M38" s="7" t="n"/>
      <c r="N38" s="7" t="n"/>
      <c r="O38" s="2">
        <f>IF(AND(M38="",N38=""),"",ROUND((N(M38)*1.34+N(N38)*2.5)/1000,3))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2">
        <f>IF(COUNT(E39:J39)=0,"",SUM(E39:J39))</f>
        <v/>
      </c>
      <c r="L39" s="2">
        <f>IF(C39="","",C39*D39)</f>
        <v/>
      </c>
      <c r="M39" s="7" t="n"/>
      <c r="N39" s="7" t="n"/>
      <c r="O39" s="2">
        <f>IF(AND(M39="",N39=""),"",ROUND((N(M39)*1.34+N(N39)*2.5)/1000,3))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2">
        <f>IF(COUNT(E40:J40)=0,"",SUM(E40:J40))</f>
        <v/>
      </c>
      <c r="L40" s="2">
        <f>IF(C40="","",C40*D40)</f>
        <v/>
      </c>
      <c r="M40" s="7" t="n"/>
      <c r="N40" s="7" t="n"/>
      <c r="O40" s="2">
        <f>IF(AND(M40="",N40=""),"",ROUND((N(M40)*1.34+N(N40)*2.5)/1000,3))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2">
        <f>IF(COUNT(E41:J41)=0,"",SUM(E41:J41))</f>
        <v/>
      </c>
      <c r="L41" s="2">
        <f>IF(C41="","",C41*D41)</f>
        <v/>
      </c>
      <c r="M41" s="7" t="n"/>
      <c r="N41" s="7" t="n"/>
      <c r="O41" s="2">
        <f>IF(AND(M41="",N41=""),"",ROUND((N(M41)*1.34+N(N41)*2.5)/1000,3))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2">
        <f>IF(COUNT(E42:J42)=0,"",SUM(E42:J42))</f>
        <v/>
      </c>
      <c r="L42" s="2">
        <f>IF(C42="","",C42*D42)</f>
        <v/>
      </c>
      <c r="M42" s="7" t="n"/>
      <c r="N42" s="7" t="n"/>
      <c r="O42" s="2">
        <f>IF(AND(M42="",N42=""),"",ROUND((N(M42)*1.34+N(N42)*2.5)/1000,3))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2">
        <f>IF(COUNT(E43:J43)=0,"",SUM(E43:J43))</f>
        <v/>
      </c>
      <c r="L43" s="2">
        <f>IF(C43="","",C43*D43)</f>
        <v/>
      </c>
      <c r="M43" s="7" t="n"/>
      <c r="N43" s="7" t="n"/>
      <c r="O43" s="2">
        <f>IF(AND(M43="",N43=""),"",ROUND((N(M43)*1.34+N(N43)*2.5)/1000,3))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2">
        <f>IF(COUNT(E44:J44)=0,"",SUM(E44:J44))</f>
        <v/>
      </c>
      <c r="L44" s="2">
        <f>IF(C44="","",C44*D44)</f>
        <v/>
      </c>
      <c r="M44" s="7" t="n"/>
      <c r="N44" s="7" t="n"/>
      <c r="O44" s="2">
        <f>IF(AND(M44="",N44=""),"",ROUND((N(M44)*1.34+N(N44)*2.5)/1000,3))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2">
        <f>IF(COUNT(E45:J45)=0,"",SUM(E45:J45))</f>
        <v/>
      </c>
      <c r="L45" s="2">
        <f>IF(C45="","",C45*D45)</f>
        <v/>
      </c>
      <c r="M45" s="7" t="n"/>
      <c r="N45" s="7" t="n"/>
      <c r="O45" s="2">
        <f>IF(AND(M45="",N45=""),"",ROUND((N(M45)*1.34+N(N45)*2.5)/1000,3))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2">
        <f>IF(COUNT(E46:J46)=0,"",SUM(E46:J46))</f>
        <v/>
      </c>
      <c r="L46" s="2">
        <f>IF(C46="","",C46*D46)</f>
        <v/>
      </c>
      <c r="M46" s="7" t="n"/>
      <c r="N46" s="7" t="n"/>
      <c r="O46" s="2">
        <f>IF(AND(M46="",N46=""),"",ROUND((N(M46)*1.34+N(N46)*2.5)/1000,3))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2">
        <f>IF(COUNT(E47:J47)=0,"",SUM(E47:J47))</f>
        <v/>
      </c>
      <c r="L47" s="2">
        <f>IF(C47="","",C47*D47)</f>
        <v/>
      </c>
      <c r="M47" s="7" t="n"/>
      <c r="N47" s="7" t="n"/>
      <c r="O47" s="2">
        <f>IF(AND(M47="",N47=""),"",ROUND((N(M47)*1.34+N(N47)*2.5)/1000,3))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2">
        <f>IF(COUNT(E48:J48)=0,"",SUM(E48:J48))</f>
        <v/>
      </c>
      <c r="L48" s="2">
        <f>IF(C48="","",C48*D48)</f>
        <v/>
      </c>
      <c r="M48" s="7" t="n"/>
      <c r="N48" s="7" t="n"/>
      <c r="O48" s="2">
        <f>IF(AND(M48="",N48=""),"",ROUND((N(M48)*1.34+N(N48)*2.5)/1000,3))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2">
        <f>IF(COUNT(E49:J49)=0,"",SUM(E49:J49))</f>
        <v/>
      </c>
      <c r="L49" s="2">
        <f>IF(C49="","",C49*D49)</f>
        <v/>
      </c>
      <c r="M49" s="7" t="n"/>
      <c r="N49" s="7" t="n"/>
      <c r="O49" s="2">
        <f>IF(AND(M49="",N49=""),"",ROUND((N(M49)*1.34+N(N49)*2.5)/1000,3))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2">
        <f>IF(COUNT(E50:J50)=0,"",SUM(E50:J50))</f>
        <v/>
      </c>
      <c r="L50" s="2">
        <f>IF(C50="","",C50*D50)</f>
        <v/>
      </c>
      <c r="M50" s="7" t="n"/>
      <c r="N50" s="7" t="n"/>
      <c r="O50" s="2">
        <f>IF(AND(M50="",N50=""),"",ROUND((N(M50)*1.34+N(N50)*2.5)/1000,3))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2">
        <f>IF(COUNT(E51:J51)=0,"",SUM(E51:J51))</f>
        <v/>
      </c>
      <c r="L51" s="2">
        <f>IF(C51="","",C51*D51)</f>
        <v/>
      </c>
      <c r="M51" s="7" t="n"/>
      <c r="N51" s="7" t="n"/>
      <c r="O51" s="2">
        <f>IF(AND(M51="",N51=""),"",ROUND((N(M51)*1.34+N(N51)*2.5)/1000,3))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2">
        <f>IF(COUNT(E52:J52)=0,"",SUM(E52:J52))</f>
        <v/>
      </c>
      <c r="L52" s="2">
        <f>IF(C52="","",C52*D52)</f>
        <v/>
      </c>
      <c r="M52" s="7" t="n"/>
      <c r="N52" s="7" t="n"/>
      <c r="O52" s="2">
        <f>IF(AND(M52="",N52=""),"",ROUND((N(M52)*1.34+N(N52)*2.5)/1000,3))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2">
        <f>IF(COUNT(E53:J53)=0,"",SUM(E53:J53))</f>
        <v/>
      </c>
      <c r="L53" s="2">
        <f>IF(C53="","",C53*D53)</f>
        <v/>
      </c>
      <c r="M53" s="7" t="n"/>
      <c r="N53" s="7" t="n"/>
      <c r="O53" s="2">
        <f>IF(AND(M53="",N53=""),"",ROUND((N(M53)*1.34+N(N53)*2.5)/1000,3))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2">
        <f>IF(COUNT(E54:J54)=0,"",SUM(E54:J54))</f>
        <v/>
      </c>
      <c r="L54" s="2">
        <f>IF(C54="","",C54*D54)</f>
        <v/>
      </c>
      <c r="M54" s="7" t="n"/>
      <c r="N54" s="7" t="n"/>
      <c r="O54" s="2">
        <f>IF(AND(M54="",N54=""),"",ROUND((N(M54)*1.34+N(N54)*2.5)/1000,3))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2">
        <f>IF(COUNT(E55:J55)=0,"",SUM(E55:J55))</f>
        <v/>
      </c>
      <c r="L55" s="2">
        <f>IF(C55="","",C55*D55)</f>
        <v/>
      </c>
      <c r="M55" s="7" t="n"/>
      <c r="N55" s="7" t="n"/>
      <c r="O55" s="2">
        <f>IF(AND(M55="",N55=""),"",ROUND((N(M55)*1.34+N(N55)*2.5)/1000,3))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2">
        <f>IF(COUNT(E56:J56)=0,"",SUM(E56:J56))</f>
        <v/>
      </c>
      <c r="L56" s="2">
        <f>IF(C56="","",C56*D56)</f>
        <v/>
      </c>
      <c r="M56" s="7" t="n"/>
      <c r="N56" s="7" t="n"/>
      <c r="O56" s="2">
        <f>IF(AND(M56="",N56=""),"",ROUND((N(M56)*1.34+N(N56)*2.5)/1000,3))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2">
        <f>IF(COUNT(E57:J57)=0,"",SUM(E57:J57))</f>
        <v/>
      </c>
      <c r="L57" s="2">
        <f>IF(C57="","",C57*D57)</f>
        <v/>
      </c>
      <c r="M57" s="7" t="n"/>
      <c r="N57" s="7" t="n"/>
      <c r="O57" s="2">
        <f>IF(AND(M57="",N57=""),"",ROUND((N(M57)*1.34+N(N57)*2.5)/1000,3))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2">
        <f>IF(COUNT(E58:J58)=0,"",SUM(E58:J58))</f>
        <v/>
      </c>
      <c r="L58" s="2">
        <f>IF(C58="","",C58*D58)</f>
        <v/>
      </c>
      <c r="M58" s="7" t="n"/>
      <c r="N58" s="7" t="n"/>
      <c r="O58" s="2">
        <f>IF(AND(M58="",N58=""),"",ROUND((N(M58)*1.34+N(N58)*2.5)/1000,3))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2">
        <f>IF(COUNT(E59:J59)=0,"",SUM(E59:J59))</f>
        <v/>
      </c>
      <c r="L59" s="2">
        <f>IF(C59="","",C59*D59)</f>
        <v/>
      </c>
      <c r="M59" s="7" t="n"/>
      <c r="N59" s="7" t="n"/>
      <c r="O59" s="2">
        <f>IF(AND(M59="",N59=""),"",ROUND((N(M59)*1.34+N(N59)*2.5)/1000,3))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2">
        <f>IF(COUNT(E60:J60)=0,"",SUM(E60:J60))</f>
        <v/>
      </c>
      <c r="L60" s="2">
        <f>IF(C60="","",C60*D60)</f>
        <v/>
      </c>
      <c r="M60" s="7" t="n"/>
      <c r="N60" s="7" t="n"/>
      <c r="O60" s="2">
        <f>IF(AND(M60="",N60=""),"",ROUND((N(M60)*1.34+N(N60)*2.5)/1000,3))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2">
        <f>IF(COUNT(E61:J61)=0,"",SUM(E61:J61))</f>
        <v/>
      </c>
      <c r="L61" s="2">
        <f>IF(C61="","",C61*D61)</f>
        <v/>
      </c>
      <c r="M61" s="7" t="n"/>
      <c r="N61" s="7" t="n"/>
      <c r="O61" s="2">
        <f>IF(AND(M61="",N61=""),"",ROUND((N(M61)*1.34+N(N61)*2.5)/1000,3))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2">
        <f>IF(COUNT(E62:J62)=0,"",SUM(E62:J62))</f>
        <v/>
      </c>
      <c r="L62" s="2">
        <f>IF(C62="","",C62*D62)</f>
        <v/>
      </c>
      <c r="M62" s="7" t="n"/>
      <c r="N62" s="7" t="n"/>
      <c r="O62" s="2">
        <f>IF(AND(M62="",N62=""),"",ROUND((N(M62)*1.34+N(N62)*2.5)/1000,3))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2">
        <f>IF(COUNT(E63:J63)=0,"",SUM(E63:J63))</f>
        <v/>
      </c>
      <c r="L63" s="2">
        <f>IF(C63="","",C63*D63)</f>
        <v/>
      </c>
      <c r="M63" s="7" t="n"/>
      <c r="N63" s="7" t="n"/>
      <c r="O63" s="2">
        <f>IF(AND(M63="",N63=""),"",ROUND((N(M63)*1.34+N(N63)*2.5)/1000,3))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2">
        <f>IF(COUNT(E64:J64)=0,"",SUM(E64:J64))</f>
        <v/>
      </c>
      <c r="L64" s="2">
        <f>IF(C64="","",C64*D64)</f>
        <v/>
      </c>
      <c r="M64" s="7" t="n"/>
      <c r="N64" s="7" t="n"/>
      <c r="O64" s="2">
        <f>IF(AND(M64="",N64=""),"",ROUND((N(M64)*1.34+N(N64)*2.5)/1000,3))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2">
        <f>IF(COUNT(E65:J65)=0,"",SUM(E65:J65))</f>
        <v/>
      </c>
      <c r="L65" s="2">
        <f>IF(C65="","",C65*D65)</f>
        <v/>
      </c>
      <c r="M65" s="7" t="n"/>
      <c r="N65" s="7" t="n"/>
      <c r="O65" s="2">
        <f>IF(AND(M65="",N65=""),"",ROUND((N(M65)*1.34+N(N65)*2.5)/1000,3))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2">
        <f>IF(COUNT(E66:J66)=0,"",SUM(E66:J66))</f>
        <v/>
      </c>
      <c r="L66" s="2">
        <f>IF(C66="","",C66*D66)</f>
        <v/>
      </c>
      <c r="M66" s="7" t="n"/>
      <c r="N66" s="7" t="n"/>
      <c r="O66" s="2">
        <f>IF(AND(M66="",N66=""),"",ROUND((N(M66)*1.34+N(N66)*2.5)/1000,3))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2">
        <f>IF(COUNT(E67:J67)=0,"",SUM(E67:J67))</f>
        <v/>
      </c>
      <c r="L67" s="2">
        <f>IF(C67="","",C67*D67)</f>
        <v/>
      </c>
      <c r="M67" s="7" t="n"/>
      <c r="N67" s="7" t="n"/>
      <c r="O67" s="2">
        <f>IF(AND(M67="",N67=""),"",ROUND((N(M67)*1.34+N(N67)*2.5)/1000,3))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2">
        <f>IF(COUNT(E68:J68)=0,"",SUM(E68:J68))</f>
        <v/>
      </c>
      <c r="L68" s="2">
        <f>IF(C68="","",C68*D68)</f>
        <v/>
      </c>
      <c r="M68" s="7" t="n"/>
      <c r="N68" s="7" t="n"/>
      <c r="O68" s="2">
        <f>IF(AND(M68="",N68=""),"",ROUND((N(M68)*1.34+N(N68)*2.5)/1000,3))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2">
        <f>IF(COUNT(E69:J69)=0,"",SUM(E69:J69))</f>
        <v/>
      </c>
      <c r="L69" s="2">
        <f>IF(C69="","",C69*D69)</f>
        <v/>
      </c>
      <c r="M69" s="7" t="n"/>
      <c r="N69" s="7" t="n"/>
      <c r="O69" s="2">
        <f>IF(AND(M69="",N69=""),"",ROUND((N(M69)*1.34+N(N69)*2.5)/1000,3))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2">
        <f>IF(COUNT(E70:J70)=0,"",SUM(E70:J70))</f>
        <v/>
      </c>
      <c r="L70" s="2">
        <f>IF(C70="","",C70*D70)</f>
        <v/>
      </c>
      <c r="M70" s="7" t="n"/>
      <c r="N70" s="7" t="n"/>
      <c r="O70" s="2">
        <f>IF(AND(M70="",N70=""),"",ROUND((N(M70)*1.34+N(N70)*2.5)/1000,3))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2">
        <f>IF(COUNT(E71:J71)=0,"",SUM(E71:J71))</f>
        <v/>
      </c>
      <c r="L71" s="2">
        <f>IF(C71="","",C71*D71)</f>
        <v/>
      </c>
      <c r="M71" s="7" t="n"/>
      <c r="N71" s="7" t="n"/>
      <c r="O71" s="2">
        <f>IF(AND(M71="",N71=""),"",ROUND((N(M71)*1.34+N(N71)*2.5)/1000,3))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2">
        <f>IF(COUNT(E72:J72)=0,"",SUM(E72:J72))</f>
        <v/>
      </c>
      <c r="L72" s="2">
        <f>IF(C72="","",C72*D72)</f>
        <v/>
      </c>
      <c r="M72" s="7" t="n"/>
      <c r="N72" s="7" t="n"/>
      <c r="O72" s="2">
        <f>IF(AND(M72="",N72=""),"",ROUND((N(M72)*1.34+N(N72)*2.5)/1000,3))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2">
        <f>IF(COUNT(E73:J73)=0,"",SUM(E73:J73))</f>
        <v/>
      </c>
      <c r="L73" s="2">
        <f>IF(C73="","",C73*D73)</f>
        <v/>
      </c>
      <c r="M73" s="7" t="n"/>
      <c r="N73" s="7" t="n"/>
      <c r="O73" s="2">
        <f>IF(AND(M73="",N73=""),"",ROUND((N(M73)*1.34+N(N73)*2.5)/1000,3))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2">
        <f>IF(COUNT(E74:J74)=0,"",SUM(E74:J74))</f>
        <v/>
      </c>
      <c r="L74" s="2">
        <f>IF(C74="","",C74*D74)</f>
        <v/>
      </c>
      <c r="M74" s="7" t="n"/>
      <c r="N74" s="7" t="n"/>
      <c r="O74" s="2">
        <f>IF(AND(M74="",N74=""),"",ROUND((N(M74)*1.34+N(N74)*2.5)/1000,3))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2">
        <f>IF(COUNT(E75:J75)=0,"",SUM(E75:J75))</f>
        <v/>
      </c>
      <c r="L75" s="2">
        <f>IF(C75="","",C75*D75)</f>
        <v/>
      </c>
      <c r="M75" s="7" t="n"/>
      <c r="N75" s="7" t="n"/>
      <c r="O75" s="2">
        <f>IF(AND(M75="",N75=""),"",ROUND((N(M75)*1.34+N(N75)*2.5)/1000,3))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2">
        <f>IF(COUNT(E76:J76)=0,"",SUM(E76:J76))</f>
        <v/>
      </c>
      <c r="L76" s="2">
        <f>IF(C76="","",C76*D76)</f>
        <v/>
      </c>
      <c r="M76" s="7" t="n"/>
      <c r="N76" s="7" t="n"/>
      <c r="O76" s="2">
        <f>IF(AND(M76="",N76=""),"",ROUND((N(M76)*1.34+N(N76)*2.5)/1000,3))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2">
        <f>IF(COUNT(E77:J77)=0,"",SUM(E77:J77))</f>
        <v/>
      </c>
      <c r="L77" s="2">
        <f>IF(C77="","",C77*D77)</f>
        <v/>
      </c>
      <c r="M77" s="7" t="n"/>
      <c r="N77" s="7" t="n"/>
      <c r="O77" s="2">
        <f>IF(AND(M77="",N77=""),"",ROUND((N(M77)*1.34+N(N77)*2.5)/1000,3))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2">
        <f>IF(COUNT(E78:J78)=0,"",SUM(E78:J78))</f>
        <v/>
      </c>
      <c r="L78" s="2">
        <f>IF(C78="","",C78*D78)</f>
        <v/>
      </c>
      <c r="M78" s="7" t="n"/>
      <c r="N78" s="7" t="n"/>
      <c r="O78" s="2">
        <f>IF(AND(M78="",N78=""),"",ROUND((N(M78)*1.34+N(N78)*2.5)/1000,3))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2">
        <f>IF(COUNT(E79:J79)=0,"",SUM(E79:J79))</f>
        <v/>
      </c>
      <c r="L79" s="2">
        <f>IF(C79="","",C79*D79)</f>
        <v/>
      </c>
      <c r="M79" s="7" t="n"/>
      <c r="N79" s="7" t="n"/>
      <c r="O79" s="2">
        <f>IF(AND(M79="",N79=""),"",ROUND((N(M79)*1.34+N(N79)*2.5)/1000,3))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2">
        <f>IF(COUNT(E80:J80)=0,"",SUM(E80:J80))</f>
        <v/>
      </c>
      <c r="L80" s="2">
        <f>IF(C80="","",C80*D80)</f>
        <v/>
      </c>
      <c r="M80" s="7" t="n"/>
      <c r="N80" s="7" t="n"/>
      <c r="O80" s="2">
        <f>IF(AND(M80="",N80=""),"",ROUND((N(M80)*1.34+N(N80)*2.5)/1000,3))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2">
        <f>IF(COUNT(E81:J81)=0,"",SUM(E81:J81))</f>
        <v/>
      </c>
      <c r="L81" s="2">
        <f>IF(C81="","",C81*D81)</f>
        <v/>
      </c>
      <c r="M81" s="7" t="n"/>
      <c r="N81" s="7" t="n"/>
      <c r="O81" s="2">
        <f>IF(AND(M81="",N81=""),"",ROUND((N(M81)*1.34+N(N81)*2.5)/1000,3))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2">
        <f>IF(COUNT(E82:J82)=0,"",SUM(E82:J82))</f>
        <v/>
      </c>
      <c r="L82" s="2">
        <f>IF(C82="","",C82*D82)</f>
        <v/>
      </c>
      <c r="M82" s="7" t="n"/>
      <c r="N82" s="7" t="n"/>
      <c r="O82" s="2">
        <f>IF(AND(M82="",N82=""),"",ROUND((N(M82)*1.34+N(N82)*2.5)/1000,3))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2">
        <f>IF(COUNT(E83:J83)=0,"",SUM(E83:J83))</f>
        <v/>
      </c>
      <c r="L83" s="2">
        <f>IF(C83="","",C83*D83)</f>
        <v/>
      </c>
      <c r="M83" s="7" t="n"/>
      <c r="N83" s="7" t="n"/>
      <c r="O83" s="2">
        <f>IF(AND(M83="",N83=""),"",ROUND((N(M83)*1.34+N(N83)*2.5)/1000,3))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2">
        <f>IF(COUNT(E84:J84)=0,"",SUM(E84:J84))</f>
        <v/>
      </c>
      <c r="L84" s="2">
        <f>IF(C84="","",C84*D84)</f>
        <v/>
      </c>
      <c r="M84" s="7" t="n"/>
      <c r="N84" s="7" t="n"/>
      <c r="O84" s="2">
        <f>IF(AND(M84="",N84=""),"",ROUND((N(M84)*1.34+N(N84)*2.5)/1000,3))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2">
        <f>IF(COUNT(E85:J85)=0,"",SUM(E85:J85))</f>
        <v/>
      </c>
      <c r="L85" s="2">
        <f>IF(C85="","",C85*D85)</f>
        <v/>
      </c>
      <c r="M85" s="7" t="n"/>
      <c r="N85" s="7" t="n"/>
      <c r="O85" s="2">
        <f>IF(AND(M85="",N85=""),"",ROUND((N(M85)*1.34+N(N85)*2.5)/1000,3))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2">
        <f>IF(COUNT(E86:J86)=0,"",SUM(E86:J86))</f>
        <v/>
      </c>
      <c r="L86" s="2">
        <f>IF(C86="","",C86*D86)</f>
        <v/>
      </c>
      <c r="M86" s="7" t="n"/>
      <c r="N86" s="7" t="n"/>
      <c r="O86" s="2">
        <f>IF(AND(M86="",N86=""),"",ROUND((N(M86)*1.34+N(N86)*2.5)/1000,3))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2">
        <f>IF(COUNT(E87:J87)=0,"",SUM(E87:J87))</f>
        <v/>
      </c>
      <c r="L87" s="2">
        <f>IF(C87="","",C87*D87)</f>
        <v/>
      </c>
      <c r="M87" s="7" t="n"/>
      <c r="N87" s="7" t="n"/>
      <c r="O87" s="2">
        <f>IF(AND(M87="",N87=""),"",ROUND((N(M87)*1.34+N(N87)*2.5)/1000,3))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2">
        <f>IF(COUNT(E88:J88)=0,"",SUM(E88:J88))</f>
        <v/>
      </c>
      <c r="L88" s="2">
        <f>IF(C88="","",C88*D88)</f>
        <v/>
      </c>
      <c r="M88" s="7" t="n"/>
      <c r="N88" s="7" t="n"/>
      <c r="O88" s="2">
        <f>IF(AND(M88="",N88=""),"",ROUND((N(M88)*1.34+N(N88)*2.5)/1000,3))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2">
        <f>IF(COUNT(E89:J89)=0,"",SUM(E89:J89))</f>
        <v/>
      </c>
      <c r="L89" s="2">
        <f>IF(C89="","",C89*D89)</f>
        <v/>
      </c>
      <c r="M89" s="7" t="n"/>
      <c r="N89" s="7" t="n"/>
      <c r="O89" s="2">
        <f>IF(AND(M89="",N89=""),"",ROUND((N(M89)*1.34+N(N89)*2.5)/1000,3))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2">
        <f>IF(COUNT(E90:J90)=0,"",SUM(E90:J90))</f>
        <v/>
      </c>
      <c r="L90" s="2">
        <f>IF(C90="","",C90*D90)</f>
        <v/>
      </c>
      <c r="M90" s="7" t="n"/>
      <c r="N90" s="7" t="n"/>
      <c r="O90" s="2">
        <f>IF(AND(M90="",N90=""),"",ROUND((N(M90)*1.34+N(N90)*2.5)/1000,3))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2">
        <f>IF(COUNT(E91:J91)=0,"",SUM(E91:J91))</f>
        <v/>
      </c>
      <c r="L91" s="2">
        <f>IF(C91="","",C91*D91)</f>
        <v/>
      </c>
      <c r="M91" s="7" t="n"/>
      <c r="N91" s="7" t="n"/>
      <c r="O91" s="2">
        <f>IF(AND(M91="",N91=""),"",ROUND((N(M91)*1.34+N(N91)*2.5)/1000,3))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2">
        <f>IF(COUNT(E92:J92)=0,"",SUM(E92:J92))</f>
        <v/>
      </c>
      <c r="L92" s="2">
        <f>IF(C92="","",C92*D92)</f>
        <v/>
      </c>
      <c r="M92" s="7" t="n"/>
      <c r="N92" s="7" t="n"/>
      <c r="O92" s="2">
        <f>IF(AND(M92="",N92=""),"",ROUND((N(M92)*1.34+N(N92)*2.5)/1000,3))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2">
        <f>IF(COUNT(E93:J93)=0,"",SUM(E93:J93))</f>
        <v/>
      </c>
      <c r="L93" s="2">
        <f>IF(C93="","",C93*D93)</f>
        <v/>
      </c>
      <c r="M93" s="7" t="n"/>
      <c r="N93" s="7" t="n"/>
      <c r="O93" s="2">
        <f>IF(AND(M93="",N93=""),"",ROUND((N(M93)*1.34+N(N93)*2.5)/1000,3))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2">
        <f>IF(COUNT(E94:J94)=0,"",SUM(E94:J94))</f>
        <v/>
      </c>
      <c r="L94" s="2">
        <f>IF(C94="","",C94*D94)</f>
        <v/>
      </c>
      <c r="M94" s="7" t="n"/>
      <c r="N94" s="7" t="n"/>
      <c r="O94" s="2">
        <f>IF(AND(M94="",N94=""),"",ROUND((N(M94)*1.34+N(N94)*2.5)/1000,3))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2">
        <f>IF(COUNT(E95:J95)=0,"",SUM(E95:J95))</f>
        <v/>
      </c>
      <c r="L95" s="2">
        <f>IF(C95="","",C95*D95)</f>
        <v/>
      </c>
      <c r="M95" s="7" t="n"/>
      <c r="N95" s="7" t="n"/>
      <c r="O95" s="2">
        <f>IF(AND(M95="",N95=""),"",ROUND((N(M95)*1.34+N(N95)*2.5)/1000,3))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2">
        <f>IF(COUNT(E96:J96)=0,"",SUM(E96:J96))</f>
        <v/>
      </c>
      <c r="L96" s="2">
        <f>IF(C96="","",C96*D96)</f>
        <v/>
      </c>
      <c r="M96" s="7" t="n"/>
      <c r="N96" s="7" t="n"/>
      <c r="O96" s="2">
        <f>IF(AND(M96="",N96=""),"",ROUND((N(M96)*1.34+N(N96)*2.5)/1000,3))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2">
        <f>IF(COUNT(E97:J97)=0,"",SUM(E97:J97))</f>
        <v/>
      </c>
      <c r="L97" s="2">
        <f>IF(C97="","",C97*D97)</f>
        <v/>
      </c>
      <c r="M97" s="7" t="n"/>
      <c r="N97" s="7" t="n"/>
      <c r="O97" s="2">
        <f>IF(AND(M97="",N97=""),"",ROUND((N(M97)*1.34+N(N97)*2.5)/1000,3))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2">
        <f>IF(COUNT(E98:J98)=0,"",SUM(E98:J98))</f>
        <v/>
      </c>
      <c r="L98" s="2">
        <f>IF(C98="","",C98*D98)</f>
        <v/>
      </c>
      <c r="M98" s="7" t="n"/>
      <c r="N98" s="7" t="n"/>
      <c r="O98" s="2">
        <f>IF(AND(M98="",N98=""),"",ROUND((N(M98)*1.34+N(N98)*2.5)/1000,3))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2">
        <f>IF(COUNT(E99:J99)=0,"",SUM(E99:J99))</f>
        <v/>
      </c>
      <c r="L99" s="2">
        <f>IF(C99="","",C99*D99)</f>
        <v/>
      </c>
      <c r="M99" s="7" t="n"/>
      <c r="N99" s="7" t="n"/>
      <c r="O99" s="2">
        <f>IF(AND(M99="",N99=""),"",ROUND((N(M99)*1.34+N(N99)*2.5)/1000,3))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2">
        <f>IF(COUNT(E100:J100)=0,"",SUM(E100:J100))</f>
        <v/>
      </c>
      <c r="L100" s="2">
        <f>IF(C100="","",C100*D100)</f>
        <v/>
      </c>
      <c r="M100" s="7" t="n"/>
      <c r="N100" s="7" t="n"/>
      <c r="O100" s="2">
        <f>IF(AND(M100="",N100=""),"",ROUND((N(M100)*1.34+N(N100)*2.5)/1000,3))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2">
        <f>IF(COUNT(E101:J101)=0,"",SUM(E101:J101))</f>
        <v/>
      </c>
      <c r="L101" s="2">
        <f>IF(C101="","",C101*D101)</f>
        <v/>
      </c>
      <c r="M101" s="7" t="n"/>
      <c r="N101" s="7" t="n"/>
      <c r="O101" s="2">
        <f>IF(AND(M101="",N101=""),"",ROUND((N(M101)*1.34+N(N101)*2.5)/1000,3))</f>
        <v/>
      </c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</row>
    <row r="103">
      <c r="A103" s="8" t="inlineStr">
        <is>
          <t>Totals</t>
        </is>
      </c>
      <c r="B103" s="2" t="n"/>
      <c r="C103" s="8">
        <f>SUM(C2:C101)</f>
        <v/>
      </c>
      <c r="D103" s="2" t="n"/>
      <c r="E103" s="8">
        <f>SUM(E2:E101)</f>
        <v/>
      </c>
      <c r="F103" s="8">
        <f>SUM(F2:F101)</f>
        <v/>
      </c>
      <c r="G103" s="8">
        <f>SUM(G2:G101)</f>
        <v/>
      </c>
      <c r="H103" s="8">
        <f>SUM(H2:H101)</f>
        <v/>
      </c>
      <c r="I103" s="8">
        <f>SUM(I2:I101)</f>
        <v/>
      </c>
      <c r="J103" s="8">
        <f>SUM(J2:J101)</f>
        <v/>
      </c>
      <c r="K103" s="8">
        <f>SUM(K2:K101)</f>
        <v/>
      </c>
      <c r="L103" s="8">
        <f>SUM(L2:L101)</f>
        <v/>
      </c>
      <c r="M103" s="8">
        <f>SUM(M2:M101)</f>
        <v/>
      </c>
      <c r="N103" s="8">
        <f>SUM(N2:N101)</f>
        <v/>
      </c>
      <c r="O103" s="8">
        <f>SUM(O2:O101)</f>
        <v/>
      </c>
    </row>
    <row r="104">
      <c r="A104" s="2" t="inlineStr">
        <is>
          <t>Avoided CO2e uses 1.34 t per tonne of mixed waste recycled and 2.5 t per tonne of food waste composted (use 1.5 for sorted plastic). Report as estimated avoided emissions, never credits.</t>
        </is>
      </c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1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2" customWidth="1" min="17" max="17"/>
    <col width="11" customWidth="1" min="18" max="18"/>
  </cols>
  <sheetData>
    <row r="1" ht="44" customHeight="1">
      <c r="A1" s="4" t="inlineStr">
        <is>
          <t>Indicator</t>
        </is>
      </c>
      <c r="B1" s="4" t="inlineStr">
        <is>
          <t>Unit</t>
        </is>
      </c>
      <c r="C1" s="4" t="inlineStr">
        <is>
          <t>Baseline</t>
        </is>
      </c>
      <c r="D1" s="4" t="inlineStr">
        <is>
          <t>Target</t>
        </is>
      </c>
      <c r="E1" s="4" t="inlineStr">
        <is>
          <t>Apr</t>
        </is>
      </c>
      <c r="F1" s="4" t="inlineStr">
        <is>
          <t>May</t>
        </is>
      </c>
      <c r="G1" s="4" t="inlineStr">
        <is>
          <t>Jun</t>
        </is>
      </c>
      <c r="H1" s="4" t="inlineStr">
        <is>
          <t>Jul</t>
        </is>
      </c>
      <c r="I1" s="4" t="inlineStr">
        <is>
          <t>Aug</t>
        </is>
      </c>
      <c r="J1" s="4" t="inlineStr">
        <is>
          <t>Sep</t>
        </is>
      </c>
      <c r="K1" s="4" t="inlineStr">
        <is>
          <t>Oct</t>
        </is>
      </c>
      <c r="L1" s="4" t="inlineStr">
        <is>
          <t>Nov</t>
        </is>
      </c>
      <c r="M1" s="4" t="inlineStr">
        <is>
          <t>Dec</t>
        </is>
      </c>
      <c r="N1" s="4" t="inlineStr">
        <is>
          <t>Jan</t>
        </is>
      </c>
      <c r="O1" s="4" t="inlineStr">
        <is>
          <t>Feb</t>
        </is>
      </c>
      <c r="P1" s="4" t="inlineStr">
        <is>
          <t>Mar</t>
        </is>
      </c>
      <c r="Q1" s="4" t="inlineStr">
        <is>
          <t>Year to date</t>
        </is>
      </c>
      <c r="R1" s="4" t="inlineStr">
        <is>
          <t>% of target</t>
        </is>
      </c>
    </row>
    <row r="2">
      <c r="A2" s="2" t="inlineStr">
        <is>
          <t>Waste removed</t>
        </is>
      </c>
      <c r="B2" s="2" t="inlineStr">
        <is>
          <t>tonnes</t>
        </is>
      </c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2">
        <f>IF(B2="%",IFERROR(AVERAGE(E2:P2),""),SUM(E2:P2))</f>
        <v/>
      </c>
      <c r="R2" s="11">
        <f>IFERROR(Q2/D2,"")</f>
        <v/>
      </c>
    </row>
    <row r="3">
      <c r="A3" s="2" t="inlineStr">
        <is>
          <t>Share sent to recycling or composting</t>
        </is>
      </c>
      <c r="B3" s="2" t="inlineStr">
        <is>
          <t>%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2">
        <f>IF(B3="%",IFERROR(AVERAGE(E3:P3),""),SUM(E3:P3))</f>
        <v/>
      </c>
      <c r="R3" s="11">
        <f>IFERROR(Q3/D3,"")</f>
        <v/>
      </c>
    </row>
    <row r="4">
      <c r="A4" s="2" t="inlineStr">
        <is>
          <t>Households trained</t>
        </is>
      </c>
      <c r="B4" s="2" t="inlineStr">
        <is>
          <t>number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2">
        <f>IF(B4="%",IFERROR(AVERAGE(E4:P4),""),SUM(E4:P4))</f>
        <v/>
      </c>
      <c r="R4" s="11">
        <f>IFERROR(Q4/D4,"")</f>
        <v/>
      </c>
    </row>
    <row r="5">
      <c r="A5" s="2" t="inlineStr">
        <is>
          <t>Businesses trained</t>
        </is>
      </c>
      <c r="B5" s="2" t="inlineStr">
        <is>
          <t>number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2">
        <f>IF(B5="%",IFERROR(AVERAGE(E5:P5),""),SUM(E5:P5))</f>
        <v/>
      </c>
      <c r="R5" s="11">
        <f>IFERROR(Q5/D5,"")</f>
        <v/>
      </c>
    </row>
    <row r="6">
      <c r="A6" s="2" t="inlineStr">
        <is>
          <t>Income paid to community collectors</t>
        </is>
      </c>
      <c r="B6" s="2" t="inlineStr">
        <is>
          <t>₹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2">
        <f>IF(B6="%",IFERROR(AVERAGE(E6:P6),""),SUM(E6:P6))</f>
        <v/>
      </c>
      <c r="R6" s="11">
        <f>IFERROR(Q6/D6,"")</f>
        <v/>
      </c>
    </row>
    <row r="7">
      <c r="A7" s="2" t="inlineStr">
        <is>
          <t>Volunteer hours</t>
        </is>
      </c>
      <c r="B7" s="2" t="inlineStr">
        <is>
          <t>hours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2">
        <f>IF(B7="%",IFERROR(AVERAGE(E7:P7),""),SUM(E7:P7))</f>
        <v/>
      </c>
      <c r="R7" s="11">
        <f>IFERROR(Q7/D7,"")</f>
        <v/>
      </c>
    </row>
    <row r="8">
      <c r="A8" s="2" t="inlineStr">
        <is>
          <t>Cleanups held</t>
        </is>
      </c>
      <c r="B8" s="2" t="inlineStr">
        <is>
          <t>number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2">
        <f>IF(B8="%",IFERROR(AVERAGE(E8:P8),""),SUM(E8:P8))</f>
        <v/>
      </c>
      <c r="R8" s="11">
        <f>IFERROR(Q8/D8,"")</f>
        <v/>
      </c>
    </row>
    <row r="9">
      <c r="A9" s="2" t="inlineStr">
        <is>
          <t>Hotspots improved vs baseline</t>
        </is>
      </c>
      <c r="B9" s="2" t="inlineStr">
        <is>
          <t>number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2">
        <f>IF(B9="%",IFERROR(AVERAGE(E9:P9),""),SUM(E9:P9))</f>
        <v/>
      </c>
      <c r="R9" s="11">
        <f>IFERROR(Q9/D9,"")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0" customWidth="1" min="3" max="3"/>
    <col width="24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1" ht="44" customHeight="1">
      <c r="A1" s="4" t="inlineStr">
        <is>
          <t>#</t>
        </is>
      </c>
      <c r="B1" s="4" t="inlineStr">
        <is>
          <t>Hotspot (drain, market, bridge...)</t>
        </is>
      </c>
      <c r="C1" s="4" t="inlineStr">
        <is>
          <t>GPS / landmark</t>
        </is>
      </c>
      <c r="D1" s="4" t="inlineStr">
        <is>
          <t>Type of waste entering</t>
        </is>
      </c>
      <c r="E1" s="4" t="inlineStr">
        <is>
          <t>Baseline status (date)</t>
        </is>
      </c>
      <c r="F1" s="4" t="inlineStr">
        <is>
          <t>Q1 status</t>
        </is>
      </c>
      <c r="G1" s="4" t="inlineStr">
        <is>
          <t>Q2 status</t>
        </is>
      </c>
      <c r="H1" s="4" t="inlineStr">
        <is>
          <t>Q3 status</t>
        </is>
      </c>
      <c r="I1" s="4" t="inlineStr">
        <is>
          <t>Q4 status</t>
        </is>
      </c>
      <c r="J1" s="4" t="inlineStr">
        <is>
          <t>Action taken</t>
        </is>
      </c>
    </row>
    <row r="2">
      <c r="A2" s="2" t="n">
        <v>1</v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</row>
    <row r="3">
      <c r="A3" s="2" t="n">
        <v>2</v>
      </c>
      <c r="B3" s="7" t="n"/>
      <c r="C3" s="7" t="n"/>
      <c r="D3" s="7" t="n"/>
      <c r="E3" s="7" t="n"/>
      <c r="F3" s="7" t="n"/>
      <c r="G3" s="7" t="n"/>
      <c r="H3" s="7" t="n"/>
      <c r="I3" s="7" t="n"/>
      <c r="J3" s="7" t="n"/>
    </row>
    <row r="4">
      <c r="A4" s="2" t="n">
        <v>3</v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</row>
    <row r="5">
      <c r="A5" s="2" t="n">
        <v>4</v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>
      <c r="A6" s="2" t="n">
        <v>5</v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</row>
    <row r="7">
      <c r="A7" s="2" t="n">
        <v>6</v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2" t="n">
        <v>7</v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2" t="n">
        <v>8</v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2" t="n">
        <v>9</v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2" t="n">
        <v>10</v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2" t="n">
        <v>11</v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2" t="n">
        <v>12</v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2" t="n">
        <v>13</v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2" t="n">
        <v>14</v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2" t="n">
        <v>15</v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2" t="n">
        <v>16</v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2" t="n">
        <v>17</v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2" t="n">
        <v>18</v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2" t="n">
        <v>19</v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2" t="n">
        <v>20</v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2" t="n">
        <v>21</v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2" t="n">
        <v>22</v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2" t="n">
        <v>23</v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2" t="n">
        <v>24</v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2" t="n">
        <v>25</v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2" t="n">
        <v>26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2" t="n">
        <v>27</v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2" t="n">
        <v>28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2" t="n">
        <v>29</v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2" t="n">
        <v>30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2" t="n">
        <v>31</v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2" t="n">
        <v>32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2" t="n">
        <v>33</v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2" t="n">
        <v>34</v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2" t="n">
        <v>35</v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2" t="n">
        <v>36</v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>
      <c r="A38" s="2" t="n">
        <v>37</v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2" t="n">
        <v>38</v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>
      <c r="A40" s="2" t="n">
        <v>39</v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</sheetData>
  <dataValidations count="1">
    <dataValidation sqref="E2:I40" showDropDown="0" showInputMessage="0" showErrorMessage="0" allowBlank="0" type="list">
      <formula1>"Severe,Moderate,Low,Clear"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4" customWidth="1" min="4" max="4"/>
    <col width="20" customWidth="1" min="5" max="5"/>
    <col width="40" customWidth="1" min="6" max="6"/>
    <col width="12" customWidth="1" min="7" max="7"/>
  </cols>
  <sheetData>
    <row r="1" ht="44" customHeight="1">
      <c r="A1" s="4" t="inlineStr">
        <is>
          <t>Role</t>
        </is>
      </c>
      <c r="B1" s="4" t="inlineStr">
        <is>
          <t>Organisation</t>
        </is>
      </c>
      <c r="C1" s="4" t="inlineStr">
        <is>
          <t>Contact person</t>
        </is>
      </c>
      <c r="D1" s="4" t="inlineStr">
        <is>
          <t>Permission / agreement reference</t>
        </is>
      </c>
      <c r="E1" s="4" t="inlineStr">
        <is>
          <t>CSR Registration No. (if agency)</t>
        </is>
      </c>
      <c r="F1" s="4" t="inlineStr">
        <is>
          <t>Responsibilities</t>
        </is>
      </c>
      <c r="G1" s="4" t="inlineStr">
        <is>
          <t>Review date</t>
        </is>
      </c>
    </row>
    <row r="2">
      <c r="A2" s="2" t="inlineStr">
        <is>
          <t>Funder</t>
        </is>
      </c>
      <c r="B2" s="7" t="n"/>
      <c r="C2" s="7" t="n"/>
      <c r="D2" s="7" t="n"/>
      <c r="E2" s="7" t="n"/>
      <c r="F2" s="7" t="n"/>
      <c r="G2" s="7" t="n"/>
    </row>
    <row r="3">
      <c r="A3" s="2" t="inlineStr">
        <is>
          <t>Implementing agency (partner NGO)</t>
        </is>
      </c>
      <c r="B3" s="7" t="n"/>
      <c r="C3" s="7" t="n"/>
      <c r="D3" s="7" t="n"/>
      <c r="E3" s="7" t="n"/>
      <c r="F3" s="7" t="n"/>
      <c r="G3" s="7" t="n"/>
    </row>
    <row r="4">
      <c r="A4" s="2" t="inlineStr">
        <is>
          <t>Municipal authority</t>
        </is>
      </c>
      <c r="B4" s="7" t="n"/>
      <c r="C4" s="7" t="n"/>
      <c r="D4" s="7" t="n"/>
      <c r="E4" s="7" t="n"/>
      <c r="F4" s="7" t="n"/>
      <c r="G4" s="7" t="n"/>
    </row>
    <row r="5">
      <c r="A5" s="2" t="inlineStr">
        <is>
          <t>Technology partner</t>
        </is>
      </c>
      <c r="B5" s="7" t="n"/>
      <c r="C5" s="7" t="n"/>
      <c r="D5" s="7" t="n"/>
      <c r="E5" s="7" t="n"/>
      <c r="F5" s="7" t="n"/>
      <c r="G5" s="7" t="n"/>
    </row>
    <row r="6">
      <c r="A6" s="2" t="inlineStr">
        <is>
          <t>Community partners</t>
        </is>
      </c>
      <c r="B6" s="7" t="n"/>
      <c r="C6" s="7" t="n"/>
      <c r="D6" s="7" t="n"/>
      <c r="E6" s="7" t="n"/>
      <c r="F6" s="7" t="n"/>
      <c r="G6" s="7" t="n"/>
    </row>
    <row r="7">
      <c r="A7" s="2" t="inlineStr">
        <is>
          <t>Recycler(s)</t>
        </is>
      </c>
      <c r="B7" s="7" t="n"/>
      <c r="C7" s="7" t="n"/>
      <c r="D7" s="7" t="n"/>
      <c r="E7" s="7" t="n"/>
      <c r="F7" s="7" t="n"/>
      <c r="G7" s="7" t="n"/>
    </row>
    <row r="8">
      <c r="A8" s="2" t="inlineStr">
        <is>
          <t>Composting partner</t>
        </is>
      </c>
      <c r="B8" s="7" t="n"/>
      <c r="C8" s="7" t="n"/>
      <c r="D8" s="7" t="n"/>
      <c r="E8" s="7" t="n"/>
      <c r="F8" s="7" t="n"/>
      <c r="G8" s="7" t="n"/>
    </row>
    <row r="9">
      <c r="A9" s="2" t="inlineStr">
        <is>
          <t>Independent evaluator</t>
        </is>
      </c>
      <c r="B9" s="7" t="n"/>
      <c r="C9" s="7" t="n"/>
      <c r="D9" s="7" t="n"/>
      <c r="E9" s="7" t="n"/>
      <c r="F9" s="7" t="n"/>
      <c r="G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2026-09-26T06:20:28Z</dcterms:created>
  <dcterms:modified xmlns:dcterms="http://purl.org/dc/terms/" xmlns:xsi="http://www.w3.org/2001/XMLSchema-instance" xsi:type="dcterms:W3CDTF">2026-09-26T06:20:28Z</dcterms:modified>
</cp:coreProperties>
</file>