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1 Water balance" sheetId="2" state="visible" r:id="rId2"/>
    <sheet xmlns:r="http://schemas.openxmlformats.org/officeDocument/2006/relationships" name="2 Site risk" sheetId="3" state="visible" r:id="rId3"/>
    <sheet xmlns:r="http://schemas.openxmlformats.org/officeDocument/2006/relationships" name="3 Replenishment" sheetId="4" state="visible" r:id="rId4"/>
    <sheet xmlns:r="http://schemas.openxmlformats.org/officeDocument/2006/relationships" name="4 Rainwater" sheetId="5" state="visible" r:id="rId5"/>
    <sheet xmlns:r="http://schemas.openxmlformats.org/officeDocument/2006/relationships" name="5 Target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0.0"/>
    <numFmt numFmtId="166" formatCode="0.00&quot;×&quot;"/>
  </numFmts>
  <fonts count="9">
    <font>
      <name val="Calibri"/>
      <family val="2"/>
      <color theme="1"/>
      <sz val="11"/>
      <scheme val="minor"/>
    </font>
    <font>
      <b val="1"/>
      <color rgb="0024552C"/>
      <sz val="16"/>
    </font>
    <font>
      <color rgb="000563C1"/>
      <u val="single"/>
    </font>
    <font>
      <b val="1"/>
      <color rgb="0024552C"/>
    </font>
    <font>
      <b val="1"/>
      <color rgb="0024552C"/>
      <sz val="14"/>
    </font>
    <font>
      <i val="1"/>
      <color rgb="00666666"/>
    </font>
    <font>
      <b val="1"/>
      <color rgb="00FFFFFF"/>
    </font>
    <font>
      <b val="1"/>
    </font>
    <font>
      <color rgb="00666666"/>
    </font>
  </fonts>
  <fills count="5">
    <fill>
      <patternFill/>
    </fill>
    <fill>
      <patternFill patternType="gray125"/>
    </fill>
    <fill>
      <patternFill patternType="solid">
        <fgColor rgb="0024552C"/>
      </patternFill>
    </fill>
    <fill>
      <patternFill patternType="solid">
        <fgColor rgb="00FFF8DC"/>
      </patternFill>
    </fill>
    <fill>
      <patternFill patternType="solid">
        <fgColor rgb="00E9F2EA"/>
      </patternFill>
    </fill>
  </fills>
  <borders count="2">
    <border>
      <left/>
      <right/>
      <top/>
      <bottom/>
      <diagonal/>
    </border>
    <border>
      <left style="thin">
        <color rgb="00C8D6CA"/>
      </left>
      <right style="thin">
        <color rgb="00C8D6CA"/>
      </right>
      <top style="thin">
        <color rgb="00C8D6CA"/>
      </top>
      <bottom style="thin">
        <color rgb="00C8D6CA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pivotButton="0" quotePrefix="0" xfId="0"/>
    <xf numFmtId="3" fontId="0" fillId="3" borderId="1" pivotButton="0" quotePrefix="0" xfId="0"/>
    <xf numFmtId="0" fontId="0" fillId="3" borderId="1" pivotButton="0" quotePrefix="0" xfId="0"/>
    <xf numFmtId="0" fontId="7" fillId="0" borderId="0" pivotButton="0" quotePrefix="0" xfId="0"/>
    <xf numFmtId="3" fontId="0" fillId="4" borderId="1" pivotButton="0" quotePrefix="0" xfId="0"/>
    <xf numFmtId="164" fontId="0" fillId="4" borderId="1" pivotButton="0" quotePrefix="0" xfId="0"/>
    <xf numFmtId="165" fontId="0" fillId="4" borderId="1" pivotButton="0" quotePrefix="0" xfId="0"/>
    <xf numFmtId="2" fontId="0" fillId="4" borderId="1" pivotButton="0" quotePrefix="0" xfId="0"/>
    <xf numFmtId="0" fontId="0" fillId="4" borderId="1" pivotButton="0" quotePrefix="0" xfId="0"/>
    <xf numFmtId="0" fontId="8" fillId="0" borderId="0" applyAlignment="1" pivotButton="0" quotePrefix="0" xfId="0">
      <alignment vertical="top" wrapText="1"/>
    </xf>
    <xf numFmtId="9" fontId="0" fillId="3" borderId="1" pivotButton="0" quotePrefix="0" xfId="0"/>
    <xf numFmtId="166" fontId="0" fillId="4" borderId="1" pivotButton="0" quotePrefix="0" xfId="0"/>
    <xf numFmtId="9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rth5r.org/guides/water-stewardship-guid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Earth5R Water Stewardship Workbook</t>
        </is>
      </c>
    </row>
    <row r="2">
      <c r="A2" t="inlineStr">
        <is>
          <t>Free to use and adapt, with credit: Water Stewardship Guide, Earth5R Guides No. 10</t>
        </is>
      </c>
    </row>
    <row r="3">
      <c r="A3" s="2" t="inlineStr">
        <is>
          <t>https://earth5r.org/guides/water-stewardship-guide/</t>
        </is>
      </c>
    </row>
    <row r="4">
      <c r="A4" s="3" t="inlineStr"/>
    </row>
    <row r="5">
      <c r="A5" s="3" t="inlineStr">
        <is>
          <t>Yellow cells are inputs; green cells calculate. Example figures are illustrative: overwrite them with your own.</t>
        </is>
      </c>
    </row>
    <row r="6">
      <c r="A6" s="3" t="inlineStr"/>
    </row>
    <row r="7">
      <c r="A7" s="4" t="inlineStr">
        <is>
          <t>Sheets</t>
        </is>
      </c>
    </row>
    <row r="8">
      <c r="A8" s="3" t="inlineStr">
        <is>
          <t>1 Water balance: withdrawal by source, discharge by destination, consumption, recycling and intensity, in BRSR format</t>
        </is>
      </c>
    </row>
    <row r="9">
      <c r="A9" s="3" t="inlineStr">
        <is>
          <t>2 Site risk: each site’s groundwater category (CGWB), water stress, ZLD status and a priority tier</t>
        </is>
      </c>
    </row>
    <row r="10">
      <c r="A10" s="3" t="inlineStr">
        <is>
          <t>3 Replenishment: community and watershed projects, annual volumetric benefit, and the ratio to consumption</t>
        </is>
      </c>
    </row>
    <row r="11">
      <c r="A11" s="3" t="inlineStr">
        <is>
          <t>4 Rainwater: harvesting potential from roof and paved areas</t>
        </is>
      </c>
    </row>
    <row r="12">
      <c r="A12" s="3" t="inlineStr">
        <is>
          <t>5 Targets: baseline, target and progress for key water indicators</t>
        </is>
      </c>
    </row>
    <row r="13">
      <c r="A13" s="3" t="inlineStr"/>
    </row>
    <row r="14">
      <c r="A14" s="4" t="inlineStr">
        <is>
          <t>Key definitions</t>
        </is>
      </c>
    </row>
    <row r="15">
      <c r="A15" s="3" t="inlineStr">
        <is>
          <t>Water consumption (BRSR Core): water no longer available for use by the ecosystem or local community; measure it from calibrated inflow and outflow meters.</t>
        </is>
      </c>
    </row>
    <row r="16">
      <c r="A16" s="3" t="inlineStr">
        <is>
          <t>"Water positive" has no single legal definition. State the method (for example VWBA 2.0, WRI 2025), the boundary, the year, and whether volumes are metered, modelled or potential capacity.</t>
        </is>
      </c>
    </row>
    <row r="17">
      <c r="A17" s="3" t="inlineStr">
        <is>
          <t>CGWB 2025 assessment: stage of groundwater extraction 60.63% nationally; 730 of 6,762 assessment units over-exploited.</t>
        </is>
      </c>
    </row>
    <row r="18">
      <c r="A18" s="3" t="inlineStr"/>
    </row>
    <row r="19">
      <c r="A19" s="3" t="inlineStr">
        <is>
          <t>Not legal advice. Check CGWA and state groundwater rules for your sites.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40" customWidth="1" min="3" max="3"/>
  </cols>
  <sheetData>
    <row r="1">
      <c r="A1" s="5" t="inlineStr">
        <is>
          <t>Water balance (kilolitres, one year)</t>
        </is>
      </c>
    </row>
    <row r="2">
      <c r="A2" s="6" t="inlineStr">
        <is>
          <t>Follows BRSR Principle 6 and BRSR Core. Use meter readings where you have them.</t>
        </is>
      </c>
    </row>
    <row r="4" ht="36" customHeight="1">
      <c r="A4" s="7" t="inlineStr">
        <is>
          <t>Withdrawal by source</t>
        </is>
      </c>
      <c r="B4" s="7" t="inlineStr">
        <is>
          <t>kL</t>
        </is>
      </c>
      <c r="C4" s="7" t="inlineStr">
        <is>
          <t>Source of data</t>
        </is>
      </c>
    </row>
    <row r="5">
      <c r="A5" s="8" t="inlineStr">
        <is>
          <t>Surface water</t>
        </is>
      </c>
      <c r="B5" s="9" t="n">
        <v>120000</v>
      </c>
      <c r="C5" s="10" t="inlineStr">
        <is>
          <t>Flow meter</t>
        </is>
      </c>
    </row>
    <row r="6">
      <c r="A6" s="8" t="inlineStr">
        <is>
          <t>Groundwater</t>
        </is>
      </c>
      <c r="B6" s="9" t="n">
        <v>260000</v>
      </c>
      <c r="C6" s="10" t="inlineStr">
        <is>
          <t>Flow meter (CGWA NOC)</t>
        </is>
      </c>
    </row>
    <row r="7">
      <c r="A7" s="8" t="inlineStr">
        <is>
          <t>Third-party water (municipal, tanker)</t>
        </is>
      </c>
      <c r="B7" s="9" t="n">
        <v>80000</v>
      </c>
      <c r="C7" s="10" t="inlineStr">
        <is>
          <t>Bills</t>
        </is>
      </c>
    </row>
    <row r="8">
      <c r="A8" s="8" t="inlineStr">
        <is>
          <t>Seawater / desalinated water</t>
        </is>
      </c>
      <c r="B8" s="9" t="n">
        <v>0</v>
      </c>
      <c r="C8" s="10" t="inlineStr"/>
    </row>
    <row r="9">
      <c r="A9" s="8" t="inlineStr">
        <is>
          <t>Rainwater harvested and used</t>
        </is>
      </c>
      <c r="B9" s="9" t="n">
        <v>30000</v>
      </c>
      <c r="C9" s="10" t="inlineStr">
        <is>
          <t>Estimate from sheet 4 or meter</t>
        </is>
      </c>
    </row>
    <row r="10">
      <c r="A10" s="8" t="inlineStr">
        <is>
          <t>Others</t>
        </is>
      </c>
      <c r="B10" s="9" t="n">
        <v>0</v>
      </c>
      <c r="C10" s="10" t="inlineStr"/>
    </row>
    <row r="11">
      <c r="A11" s="11" t="inlineStr">
        <is>
          <t>Total withdrawal</t>
        </is>
      </c>
      <c r="B11" s="12">
        <f>SUM(B5:B10)</f>
        <v/>
      </c>
    </row>
    <row r="13" ht="36" customHeight="1">
      <c r="A13" s="7" t="inlineStr">
        <is>
          <t>Discharge by destination and treatment</t>
        </is>
      </c>
      <c r="B13" s="7" t="inlineStr">
        <is>
          <t>kL</t>
        </is>
      </c>
      <c r="C13" s="7" t="inlineStr">
        <is>
          <t>Treatment level</t>
        </is>
      </c>
    </row>
    <row r="14">
      <c r="A14" s="8" t="inlineStr">
        <is>
          <t>To surface water, after treatment</t>
        </is>
      </c>
      <c r="B14" s="9" t="n">
        <v>40000</v>
      </c>
      <c r="C14" s="10" t="inlineStr">
        <is>
          <t>Tertiary</t>
        </is>
      </c>
    </row>
    <row r="15">
      <c r="A15" s="8" t="inlineStr">
        <is>
          <t>To groundwater</t>
        </is>
      </c>
      <c r="B15" s="9" t="n">
        <v>0</v>
      </c>
      <c r="C15" s="10" t="inlineStr"/>
    </row>
    <row r="16">
      <c r="A16" s="8" t="inlineStr">
        <is>
          <t>To third party (municipal sewer, CETP)</t>
        </is>
      </c>
      <c r="B16" s="9" t="n">
        <v>25000</v>
      </c>
      <c r="C16" s="10" t="inlineStr">
        <is>
          <t>Primary</t>
        </is>
      </c>
    </row>
    <row r="17">
      <c r="A17" s="8" t="inlineStr">
        <is>
          <t>To sea</t>
        </is>
      </c>
      <c r="B17" s="9" t="n">
        <v>0</v>
      </c>
      <c r="C17" s="10" t="inlineStr"/>
    </row>
    <row r="18">
      <c r="A18" s="8" t="inlineStr">
        <is>
          <t>Others</t>
        </is>
      </c>
      <c r="B18" s="9" t="n">
        <v>0</v>
      </c>
      <c r="C18" s="10" t="inlineStr"/>
    </row>
    <row r="19">
      <c r="A19" s="11" t="inlineStr">
        <is>
          <t>Total discharge</t>
        </is>
      </c>
      <c r="B19" s="12">
        <f>SUM(B14:B18)</f>
        <v/>
      </c>
    </row>
    <row r="21">
      <c r="A21" s="11" t="inlineStr">
        <is>
          <t>Water consumption (withdrawal minus discharge)</t>
        </is>
      </c>
      <c r="B21" s="12">
        <f>B11-B19</f>
        <v/>
      </c>
    </row>
    <row r="22">
      <c r="A22" t="inlineStr">
        <is>
          <t>Water recycled and reused on site (kL)</t>
        </is>
      </c>
      <c r="B22" s="9" t="n">
        <v>90000</v>
      </c>
    </row>
    <row r="23">
      <c r="A23" t="inlineStr">
        <is>
          <t>Recycling as a share of withdrawal</t>
        </is>
      </c>
      <c r="B23" s="13">
        <f>B22/B11</f>
        <v/>
      </c>
    </row>
    <row r="24">
      <c r="A24" t="inlineStr">
        <is>
          <t>Groundwater share of withdrawal</t>
        </is>
      </c>
      <c r="B24" s="13">
        <f>B6/B11</f>
        <v/>
      </c>
    </row>
    <row r="26">
      <c r="A26" t="inlineStr">
        <is>
          <t>Revenue (₹ crore)</t>
        </is>
      </c>
      <c r="B26" s="9" t="n">
        <v>1500</v>
      </c>
    </row>
    <row r="27">
      <c r="A27" t="inlineStr">
        <is>
          <t>Production (tonnes or units)</t>
        </is>
      </c>
      <c r="B27" s="9" t="n">
        <v>200000</v>
      </c>
    </row>
    <row r="28">
      <c r="A28" t="inlineStr">
        <is>
          <t>Consumption intensity (kL per ₹ crore)</t>
        </is>
      </c>
      <c r="B28" s="14">
        <f>B21/B26</f>
        <v/>
      </c>
    </row>
    <row r="29">
      <c r="A29" t="inlineStr">
        <is>
          <t>Consumption intensity (kL per tonne or unit)</t>
        </is>
      </c>
      <c r="B29" s="15">
        <f>B21/B27</f>
        <v/>
      </c>
    </row>
    <row r="30">
      <c r="A30" t="inlineStr">
        <is>
          <t>Zero liquid discharge?</t>
        </is>
      </c>
      <c r="B30" s="16">
        <f>IF(B19=0,"Yes: no discharge","No: "&amp;TEXT(B19,"#,##0")&amp;" kL discharged")</f>
        <v/>
      </c>
    </row>
    <row r="32" ht="36" customHeight="1">
      <c r="A32" s="17" t="inlineStr">
        <is>
          <t>BRSR Core asks for intensity per rupee of turnover adjusted for purchasing power parity; the per-crore figure here is for internal tracking. Sending wastewater to a municipal plant or CETP is discharge, not zero liquid discharge.</t>
        </is>
      </c>
    </row>
    <row r="33"/>
  </sheetData>
  <mergeCells count="1">
    <mergeCell ref="A32:C3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18" customWidth="1" min="3" max="3"/>
    <col width="20" customWidth="1" min="4" max="4"/>
    <col width="16" customWidth="1" min="5" max="5"/>
    <col width="12" customWidth="1" min="6" max="6"/>
    <col width="18" customWidth="1" min="7" max="7"/>
    <col width="12" customWidth="1" min="8" max="8"/>
    <col width="26" customWidth="1" min="9" max="9"/>
  </cols>
  <sheetData>
    <row r="1">
      <c r="A1" s="5" t="inlineStr">
        <is>
          <t>Site water risk screen</t>
        </is>
      </c>
    </row>
    <row r="2">
      <c r="A2" s="6" t="inlineStr">
        <is>
          <t>Score each site. Use the CGWB block category, WRI Aqueduct baseline water stress and your own data.</t>
        </is>
      </c>
    </row>
    <row r="4" ht="36" customHeight="1">
      <c r="A4" s="7" t="inlineStr">
        <is>
          <t>Site</t>
        </is>
      </c>
      <c r="B4" s="7" t="inlineStr">
        <is>
          <t>State</t>
        </is>
      </c>
      <c r="C4" s="7" t="inlineStr">
        <is>
          <t>CGWB category of block</t>
        </is>
      </c>
      <c r="D4" s="7" t="inlineStr">
        <is>
          <t>Aqueduct baseline stress (1 low to 5 extremely high)</t>
        </is>
      </c>
      <c r="E4" s="7" t="inlineStr">
        <is>
          <t>Groundwater share of withdrawal</t>
        </is>
      </c>
      <c r="F4" s="7" t="inlineStr">
        <is>
          <t>ZLD in place? (Y/N)</t>
        </is>
      </c>
      <c r="G4" s="7" t="inlineStr">
        <is>
          <t>Community complaints or conflicts? (Y/N)</t>
        </is>
      </c>
      <c r="H4" s="7" t="inlineStr">
        <is>
          <t>Risk points</t>
        </is>
      </c>
      <c r="I4" s="7" t="inlineStr">
        <is>
          <t>Priority</t>
        </is>
      </c>
    </row>
    <row r="5">
      <c r="A5" s="10" t="inlineStr">
        <is>
          <t>Plant 1</t>
        </is>
      </c>
      <c r="B5" s="10" t="inlineStr">
        <is>
          <t>Maharashtra</t>
        </is>
      </c>
      <c r="C5" s="10" t="inlineStr">
        <is>
          <t>Semi-critical</t>
        </is>
      </c>
      <c r="D5" s="10" t="n">
        <v>4</v>
      </c>
      <c r="E5" s="18" t="n">
        <v>0.55</v>
      </c>
      <c r="F5" s="10" t="inlineStr">
        <is>
          <t>N</t>
        </is>
      </c>
      <c r="G5" s="10" t="inlineStr">
        <is>
          <t>N</t>
        </is>
      </c>
      <c r="H5" s="16">
        <f>IF(A5="","",IF(C5="Over-exploited",4,IF(C5="Critical",3,IF(C5="Semi-critical",2,IF(C5="Saline",2,0))))+IF(D5="",0,D5-1)+IF(E5&gt;=0.5,2,IF(E5&gt;=0.25,1,0))+IF(F5="N",1,0)+IF(G5="Y",2,0))</f>
        <v/>
      </c>
      <c r="I5" s="16">
        <f>IF(H5="","",IF(H5&gt;=9,"High: stewardship plan and catchment action",IF(H5&gt;=5,"Medium: efficiency, reuse, monitoring","Low: good practice")))</f>
        <v/>
      </c>
    </row>
    <row r="6">
      <c r="A6" s="10" t="inlineStr">
        <is>
          <t>Plant 2</t>
        </is>
      </c>
      <c r="B6" s="10" t="inlineStr">
        <is>
          <t>Tamil Nadu</t>
        </is>
      </c>
      <c r="C6" s="10" t="inlineStr">
        <is>
          <t>Over-exploited</t>
        </is>
      </c>
      <c r="D6" s="10" t="n">
        <v>5</v>
      </c>
      <c r="E6" s="18" t="n">
        <v>0.8</v>
      </c>
      <c r="F6" s="10" t="inlineStr">
        <is>
          <t>Y</t>
        </is>
      </c>
      <c r="G6" s="10" t="inlineStr">
        <is>
          <t>Y</t>
        </is>
      </c>
      <c r="H6" s="16">
        <f>IF(A6="","",IF(C6="Over-exploited",4,IF(C6="Critical",3,IF(C6="Semi-critical",2,IF(C6="Saline",2,0))))+IF(D6="",0,D6-1)+IF(E6&gt;=0.5,2,IF(E6&gt;=0.25,1,0))+IF(F6="N",1,0)+IF(G6="Y",2,0))</f>
        <v/>
      </c>
      <c r="I6" s="16">
        <f>IF(H6="","",IF(H6&gt;=9,"High: stewardship plan and catchment action",IF(H6&gt;=5,"Medium: efficiency, reuse, monitoring","Low: good practice")))</f>
        <v/>
      </c>
    </row>
    <row r="7">
      <c r="A7" s="10" t="inlineStr">
        <is>
          <t>Plant 3</t>
        </is>
      </c>
      <c r="B7" s="10" t="inlineStr">
        <is>
          <t>Odisha</t>
        </is>
      </c>
      <c r="C7" s="10" t="inlineStr">
        <is>
          <t>Safe</t>
        </is>
      </c>
      <c r="D7" s="10" t="n">
        <v>2</v>
      </c>
      <c r="E7" s="18" t="n">
        <v>0.2</v>
      </c>
      <c r="F7" s="10" t="inlineStr">
        <is>
          <t>N</t>
        </is>
      </c>
      <c r="G7" s="10" t="inlineStr">
        <is>
          <t>N</t>
        </is>
      </c>
      <c r="H7" s="16">
        <f>IF(A7="","",IF(C7="Over-exploited",4,IF(C7="Critical",3,IF(C7="Semi-critical",2,IF(C7="Saline",2,0))))+IF(D7="",0,D7-1)+IF(E7&gt;=0.5,2,IF(E7&gt;=0.25,1,0))+IF(F7="N",1,0)+IF(G7="Y",2,0))</f>
        <v/>
      </c>
      <c r="I7" s="16">
        <f>IF(H7="","",IF(H7&gt;=9,"High: stewardship plan and catchment action",IF(H7&gt;=5,"Medium: efficiency, reuse, monitoring","Low: good practice")))</f>
        <v/>
      </c>
    </row>
    <row r="8">
      <c r="A8" s="10" t="inlineStr">
        <is>
          <t>Office campus</t>
        </is>
      </c>
      <c r="B8" s="10" t="inlineStr">
        <is>
          <t>Karnataka</t>
        </is>
      </c>
      <c r="C8" s="10" t="inlineStr">
        <is>
          <t>Critical</t>
        </is>
      </c>
      <c r="D8" s="10" t="n">
        <v>4</v>
      </c>
      <c r="E8" s="18" t="n">
        <v>0.1</v>
      </c>
      <c r="F8" s="10" t="inlineStr">
        <is>
          <t>Y</t>
        </is>
      </c>
      <c r="G8" s="10" t="inlineStr">
        <is>
          <t>N</t>
        </is>
      </c>
      <c r="H8" s="16">
        <f>IF(A8="","",IF(C8="Over-exploited",4,IF(C8="Critical",3,IF(C8="Semi-critical",2,IF(C8="Saline",2,0))))+IF(D8="",0,D8-1)+IF(E8&gt;=0.5,2,IF(E8&gt;=0.25,1,0))+IF(F8="N",1,0)+IF(G8="Y",2,0))</f>
        <v/>
      </c>
      <c r="I8" s="16">
        <f>IF(H8="","",IF(H8&gt;=9,"High: stewardship plan and catchment action",IF(H8&gt;=5,"Medium: efficiency, reuse, monitoring","Low: good practice")))</f>
        <v/>
      </c>
    </row>
    <row r="9">
      <c r="A9" s="10" t="n"/>
      <c r="B9" s="10" t="n"/>
      <c r="C9" s="10" t="n"/>
      <c r="D9" s="10" t="n"/>
      <c r="E9" s="18" t="n"/>
      <c r="F9" s="10" t="n"/>
      <c r="G9" s="10" t="n"/>
      <c r="H9" s="16">
        <f>IF(A9="","",IF(C9="Over-exploited",4,IF(C9="Critical",3,IF(C9="Semi-critical",2,IF(C9="Saline",2,0))))+IF(D9="",0,D9-1)+IF(E9&gt;=0.5,2,IF(E9&gt;=0.25,1,0))+IF(F9="N",1,0)+IF(G9="Y",2,0))</f>
        <v/>
      </c>
      <c r="I9" s="16">
        <f>IF(H9="","",IF(H9&gt;=9,"High: stewardship plan and catchment action",IF(H9&gt;=5,"Medium: efficiency, reuse, monitoring","Low: good practice")))</f>
        <v/>
      </c>
    </row>
    <row r="10">
      <c r="A10" s="10" t="n"/>
      <c r="B10" s="10" t="n"/>
      <c r="C10" s="10" t="n"/>
      <c r="D10" s="10" t="n"/>
      <c r="E10" s="18" t="n"/>
      <c r="F10" s="10" t="n"/>
      <c r="G10" s="10" t="n"/>
      <c r="H10" s="16">
        <f>IF(A10="","",IF(C10="Over-exploited",4,IF(C10="Critical",3,IF(C10="Semi-critical",2,IF(C10="Saline",2,0))))+IF(D10="",0,D10-1)+IF(E10&gt;=0.5,2,IF(E10&gt;=0.25,1,0))+IF(F10="N",1,0)+IF(G10="Y",2,0))</f>
        <v/>
      </c>
      <c r="I10" s="16">
        <f>IF(H10="","",IF(H10&gt;=9,"High: stewardship plan and catchment action",IF(H10&gt;=5,"Medium: efficiency, reuse, monitoring","Low: good practice")))</f>
        <v/>
      </c>
    </row>
    <row r="11">
      <c r="A11" s="10" t="n"/>
      <c r="B11" s="10" t="n"/>
      <c r="C11" s="10" t="n"/>
      <c r="D11" s="10" t="n"/>
      <c r="E11" s="18" t="n"/>
      <c r="F11" s="10" t="n"/>
      <c r="G11" s="10" t="n"/>
      <c r="H11" s="16">
        <f>IF(A11="","",IF(C11="Over-exploited",4,IF(C11="Critical",3,IF(C11="Semi-critical",2,IF(C11="Saline",2,0))))+IF(D11="",0,D11-1)+IF(E11&gt;=0.5,2,IF(E11&gt;=0.25,1,0))+IF(F11="N",1,0)+IF(G11="Y",2,0))</f>
        <v/>
      </c>
      <c r="I11" s="16">
        <f>IF(H11="","",IF(H11&gt;=9,"High: stewardship plan and catchment action",IF(H11&gt;=5,"Medium: efficiency, reuse, monitoring","Low: good practice")))</f>
        <v/>
      </c>
    </row>
    <row r="12">
      <c r="A12" s="10" t="n"/>
      <c r="B12" s="10" t="n"/>
      <c r="C12" s="10" t="n"/>
      <c r="D12" s="10" t="n"/>
      <c r="E12" s="18" t="n"/>
      <c r="F12" s="10" t="n"/>
      <c r="G12" s="10" t="n"/>
      <c r="H12" s="16">
        <f>IF(A12="","",IF(C12="Over-exploited",4,IF(C12="Critical",3,IF(C12="Semi-critical",2,IF(C12="Saline",2,0))))+IF(D12="",0,D12-1)+IF(E12&gt;=0.5,2,IF(E12&gt;=0.25,1,0))+IF(F12="N",1,0)+IF(G12="Y",2,0))</f>
        <v/>
      </c>
      <c r="I12" s="16">
        <f>IF(H12="","",IF(H12&gt;=9,"High: stewardship plan and catchment action",IF(H12&gt;=5,"Medium: efficiency, reuse, monitoring","Low: good practice")))</f>
        <v/>
      </c>
    </row>
    <row r="13">
      <c r="A13" s="10" t="n"/>
      <c r="B13" s="10" t="n"/>
      <c r="C13" s="10" t="n"/>
      <c r="D13" s="10" t="n"/>
      <c r="E13" s="18" t="n"/>
      <c r="F13" s="10" t="n"/>
      <c r="G13" s="10" t="n"/>
      <c r="H13" s="16">
        <f>IF(A13="","",IF(C13="Over-exploited",4,IF(C13="Critical",3,IF(C13="Semi-critical",2,IF(C13="Saline",2,0))))+IF(D13="",0,D13-1)+IF(E13&gt;=0.5,2,IF(E13&gt;=0.25,1,0))+IF(F13="N",1,0)+IF(G13="Y",2,0))</f>
        <v/>
      </c>
      <c r="I13" s="16">
        <f>IF(H13="","",IF(H13&gt;=9,"High: stewardship plan and catchment action",IF(H13&gt;=5,"Medium: efficiency, reuse, monitoring","Low: good practice")))</f>
        <v/>
      </c>
    </row>
    <row r="14">
      <c r="A14" s="10" t="n"/>
      <c r="B14" s="10" t="n"/>
      <c r="C14" s="10" t="n"/>
      <c r="D14" s="10" t="n"/>
      <c r="E14" s="18" t="n"/>
      <c r="F14" s="10" t="n"/>
      <c r="G14" s="10" t="n"/>
      <c r="H14" s="16">
        <f>IF(A14="","",IF(C14="Over-exploited",4,IF(C14="Critical",3,IF(C14="Semi-critical",2,IF(C14="Saline",2,0))))+IF(D14="",0,D14-1)+IF(E14&gt;=0.5,2,IF(E14&gt;=0.25,1,0))+IF(F14="N",1,0)+IF(G14="Y",2,0))</f>
        <v/>
      </c>
      <c r="I14" s="16">
        <f>IF(H14="","",IF(H14&gt;=9,"High: stewardship plan and catchment action",IF(H14&gt;=5,"Medium: efficiency, reuse, monitoring","Low: good practice")))</f>
        <v/>
      </c>
    </row>
    <row r="15">
      <c r="A15" s="10" t="n"/>
      <c r="B15" s="10" t="n"/>
      <c r="C15" s="10" t="n"/>
      <c r="D15" s="10" t="n"/>
      <c r="E15" s="18" t="n"/>
      <c r="F15" s="10" t="n"/>
      <c r="G15" s="10" t="n"/>
      <c r="H15" s="16">
        <f>IF(A15="","",IF(C15="Over-exploited",4,IF(C15="Critical",3,IF(C15="Semi-critical",2,IF(C15="Saline",2,0))))+IF(D15="",0,D15-1)+IF(E15&gt;=0.5,2,IF(E15&gt;=0.25,1,0))+IF(F15="N",1,0)+IF(G15="Y",2,0))</f>
        <v/>
      </c>
      <c r="I15" s="16">
        <f>IF(H15="","",IF(H15&gt;=9,"High: stewardship plan and catchment action",IF(H15&gt;=5,"Medium: efficiency, reuse, monitoring","Low: good practice")))</f>
        <v/>
      </c>
    </row>
    <row r="16">
      <c r="A16" s="10" t="n"/>
      <c r="B16" s="10" t="n"/>
      <c r="C16" s="10" t="n"/>
      <c r="D16" s="10" t="n"/>
      <c r="E16" s="18" t="n"/>
      <c r="F16" s="10" t="n"/>
      <c r="G16" s="10" t="n"/>
      <c r="H16" s="16">
        <f>IF(A16="","",IF(C16="Over-exploited",4,IF(C16="Critical",3,IF(C16="Semi-critical",2,IF(C16="Saline",2,0))))+IF(D16="",0,D16-1)+IF(E16&gt;=0.5,2,IF(E16&gt;=0.25,1,0))+IF(F16="N",1,0)+IF(G16="Y",2,0))</f>
        <v/>
      </c>
      <c r="I16" s="16">
        <f>IF(H16="","",IF(H16&gt;=9,"High: stewardship plan and catchment action",IF(H16&gt;=5,"Medium: efficiency, reuse, monitoring","Low: good practice")))</f>
        <v/>
      </c>
    </row>
    <row r="17">
      <c r="A17" s="10" t="n"/>
      <c r="B17" s="10" t="n"/>
      <c r="C17" s="10" t="n"/>
      <c r="D17" s="10" t="n"/>
      <c r="E17" s="18" t="n"/>
      <c r="F17" s="10" t="n"/>
      <c r="G17" s="10" t="n"/>
      <c r="H17" s="16">
        <f>IF(A17="","",IF(C17="Over-exploited",4,IF(C17="Critical",3,IF(C17="Semi-critical",2,IF(C17="Saline",2,0))))+IF(D17="",0,D17-1)+IF(E17&gt;=0.5,2,IF(E17&gt;=0.25,1,0))+IF(F17="N",1,0)+IF(G17="Y",2,0))</f>
        <v/>
      </c>
      <c r="I17" s="16">
        <f>IF(H17="","",IF(H17&gt;=9,"High: stewardship plan and catchment action",IF(H17&gt;=5,"Medium: efficiency, reuse, monitoring","Low: good practice")))</f>
        <v/>
      </c>
    </row>
    <row r="18">
      <c r="A18" s="10" t="n"/>
      <c r="B18" s="10" t="n"/>
      <c r="C18" s="10" t="n"/>
      <c r="D18" s="10" t="n"/>
      <c r="E18" s="18" t="n"/>
      <c r="F18" s="10" t="n"/>
      <c r="G18" s="10" t="n"/>
      <c r="H18" s="16">
        <f>IF(A18="","",IF(C18="Over-exploited",4,IF(C18="Critical",3,IF(C18="Semi-critical",2,IF(C18="Saline",2,0))))+IF(D18="",0,D18-1)+IF(E18&gt;=0.5,2,IF(E18&gt;=0.25,1,0))+IF(F18="N",1,0)+IF(G18="Y",2,0))</f>
        <v/>
      </c>
      <c r="I18" s="16">
        <f>IF(H18="","",IF(H18&gt;=9,"High: stewardship plan and catchment action",IF(H18&gt;=5,"Medium: efficiency, reuse, monitoring","Low: good practice")))</f>
        <v/>
      </c>
    </row>
    <row r="19">
      <c r="A19" s="10" t="n"/>
      <c r="B19" s="10" t="n"/>
      <c r="C19" s="10" t="n"/>
      <c r="D19" s="10" t="n"/>
      <c r="E19" s="18" t="n"/>
      <c r="F19" s="10" t="n"/>
      <c r="G19" s="10" t="n"/>
      <c r="H19" s="16">
        <f>IF(A19="","",IF(C19="Over-exploited",4,IF(C19="Critical",3,IF(C19="Semi-critical",2,IF(C19="Saline",2,0))))+IF(D19="",0,D19-1)+IF(E19&gt;=0.5,2,IF(E19&gt;=0.25,1,0))+IF(F19="N",1,0)+IF(G19="Y",2,0))</f>
        <v/>
      </c>
      <c r="I19" s="16">
        <f>IF(H19="","",IF(H19&gt;=9,"High: stewardship plan and catchment action",IF(H19&gt;=5,"Medium: efficiency, reuse, monitoring","Low: good practice")))</f>
        <v/>
      </c>
    </row>
    <row r="20">
      <c r="A20" s="10" t="n"/>
      <c r="B20" s="10" t="n"/>
      <c r="C20" s="10" t="n"/>
      <c r="D20" s="10" t="n"/>
      <c r="E20" s="18" t="n"/>
      <c r="F20" s="10" t="n"/>
      <c r="G20" s="10" t="n"/>
      <c r="H20" s="16">
        <f>IF(A20="","",IF(C20="Over-exploited",4,IF(C20="Critical",3,IF(C20="Semi-critical",2,IF(C20="Saline",2,0))))+IF(D20="",0,D20-1)+IF(E20&gt;=0.5,2,IF(E20&gt;=0.25,1,0))+IF(F20="N",1,0)+IF(G20="Y",2,0))</f>
        <v/>
      </c>
      <c r="I20" s="16">
        <f>IF(H20="","",IF(H20&gt;=9,"High: stewardship plan and catchment action",IF(H20&gt;=5,"Medium: efficiency, reuse, monitoring","Low: good practice")))</f>
        <v/>
      </c>
    </row>
    <row r="21">
      <c r="A21" s="10" t="n"/>
      <c r="B21" s="10" t="n"/>
      <c r="C21" s="10" t="n"/>
      <c r="D21" s="10" t="n"/>
      <c r="E21" s="18" t="n"/>
      <c r="F21" s="10" t="n"/>
      <c r="G21" s="10" t="n"/>
      <c r="H21" s="16">
        <f>IF(A21="","",IF(C21="Over-exploited",4,IF(C21="Critical",3,IF(C21="Semi-critical",2,IF(C21="Saline",2,0))))+IF(D21="",0,D21-1)+IF(E21&gt;=0.5,2,IF(E21&gt;=0.25,1,0))+IF(F21="N",1,0)+IF(G21="Y",2,0))</f>
        <v/>
      </c>
      <c r="I21" s="16">
        <f>IF(H21="","",IF(H21&gt;=9,"High: stewardship plan and catchment action",IF(H21&gt;=5,"Medium: efficiency, reuse, monitoring","Low: good practice")))</f>
        <v/>
      </c>
    </row>
    <row r="22">
      <c r="A22" s="10" t="n"/>
      <c r="B22" s="10" t="n"/>
      <c r="C22" s="10" t="n"/>
      <c r="D22" s="10" t="n"/>
      <c r="E22" s="18" t="n"/>
      <c r="F22" s="10" t="n"/>
      <c r="G22" s="10" t="n"/>
      <c r="H22" s="16">
        <f>IF(A22="","",IF(C22="Over-exploited",4,IF(C22="Critical",3,IF(C22="Semi-critical",2,IF(C22="Saline",2,0))))+IF(D22="",0,D22-1)+IF(E22&gt;=0.5,2,IF(E22&gt;=0.25,1,0))+IF(F22="N",1,0)+IF(G22="Y",2,0))</f>
        <v/>
      </c>
      <c r="I22" s="16">
        <f>IF(H22="","",IF(H22&gt;=9,"High: stewardship plan and catchment action",IF(H22&gt;=5,"Medium: efficiency, reuse, monitoring","Low: good practice")))</f>
        <v/>
      </c>
    </row>
    <row r="23">
      <c r="A23" s="10" t="n"/>
      <c r="B23" s="10" t="n"/>
      <c r="C23" s="10" t="n"/>
      <c r="D23" s="10" t="n"/>
      <c r="E23" s="18" t="n"/>
      <c r="F23" s="10" t="n"/>
      <c r="G23" s="10" t="n"/>
      <c r="H23" s="16">
        <f>IF(A23="","",IF(C23="Over-exploited",4,IF(C23="Critical",3,IF(C23="Semi-critical",2,IF(C23="Saline",2,0))))+IF(D23="",0,D23-1)+IF(E23&gt;=0.5,2,IF(E23&gt;=0.25,1,0))+IF(F23="N",1,0)+IF(G23="Y",2,0))</f>
        <v/>
      </c>
      <c r="I23" s="16">
        <f>IF(H23="","",IF(H23&gt;=9,"High: stewardship plan and catchment action",IF(H23&gt;=5,"Medium: efficiency, reuse, monitoring","Low: good practice")))</f>
        <v/>
      </c>
    </row>
    <row r="24">
      <c r="A24" s="10" t="n"/>
      <c r="B24" s="10" t="n"/>
      <c r="C24" s="10" t="n"/>
      <c r="D24" s="10" t="n"/>
      <c r="E24" s="18" t="n"/>
      <c r="F24" s="10" t="n"/>
      <c r="G24" s="10" t="n"/>
      <c r="H24" s="16">
        <f>IF(A24="","",IF(C24="Over-exploited",4,IF(C24="Critical",3,IF(C24="Semi-critical",2,IF(C24="Saline",2,0))))+IF(D24="",0,D24-1)+IF(E24&gt;=0.5,2,IF(E24&gt;=0.25,1,0))+IF(F24="N",1,0)+IF(G24="Y",2,0))</f>
        <v/>
      </c>
      <c r="I24" s="16">
        <f>IF(H24="","",IF(H24&gt;=9,"High: stewardship plan and catchment action",IF(H24&gt;=5,"Medium: efficiency, reuse, monitoring","Low: good practice")))</f>
        <v/>
      </c>
    </row>
    <row r="25">
      <c r="A25" s="10" t="n"/>
      <c r="B25" s="10" t="n"/>
      <c r="C25" s="10" t="n"/>
      <c r="D25" s="10" t="n"/>
      <c r="E25" s="18" t="n"/>
      <c r="F25" s="10" t="n"/>
      <c r="G25" s="10" t="n"/>
      <c r="H25" s="16">
        <f>IF(A25="","",IF(C25="Over-exploited",4,IF(C25="Critical",3,IF(C25="Semi-critical",2,IF(C25="Saline",2,0))))+IF(D25="",0,D25-1)+IF(E25&gt;=0.5,2,IF(E25&gt;=0.25,1,0))+IF(F25="N",1,0)+IF(G25="Y",2,0))</f>
        <v/>
      </c>
      <c r="I25" s="16">
        <f>IF(H25="","",IF(H25&gt;=9,"High: stewardship plan and catchment action",IF(H25&gt;=5,"Medium: efficiency, reuse, monitoring","Low: good practice")))</f>
        <v/>
      </c>
    </row>
    <row r="26">
      <c r="A26" s="10" t="n"/>
      <c r="B26" s="10" t="n"/>
      <c r="C26" s="10" t="n"/>
      <c r="D26" s="10" t="n"/>
      <c r="E26" s="18" t="n"/>
      <c r="F26" s="10" t="n"/>
      <c r="G26" s="10" t="n"/>
      <c r="H26" s="16">
        <f>IF(A26="","",IF(C26="Over-exploited",4,IF(C26="Critical",3,IF(C26="Semi-critical",2,IF(C26="Saline",2,0))))+IF(D26="",0,D26-1)+IF(E26&gt;=0.5,2,IF(E26&gt;=0.25,1,0))+IF(F26="N",1,0)+IF(G26="Y",2,0))</f>
        <v/>
      </c>
      <c r="I26" s="16">
        <f>IF(H26="","",IF(H26&gt;=9,"High: stewardship plan and catchment action",IF(H26&gt;=5,"Medium: efficiency, reuse, monitoring","Low: good practice")))</f>
        <v/>
      </c>
    </row>
    <row r="27">
      <c r="A27" s="10" t="n"/>
      <c r="B27" s="10" t="n"/>
      <c r="C27" s="10" t="n"/>
      <c r="D27" s="10" t="n"/>
      <c r="E27" s="18" t="n"/>
      <c r="F27" s="10" t="n"/>
      <c r="G27" s="10" t="n"/>
      <c r="H27" s="16">
        <f>IF(A27="","",IF(C27="Over-exploited",4,IF(C27="Critical",3,IF(C27="Semi-critical",2,IF(C27="Saline",2,0))))+IF(D27="",0,D27-1)+IF(E27&gt;=0.5,2,IF(E27&gt;=0.25,1,0))+IF(F27="N",1,0)+IF(G27="Y",2,0))</f>
        <v/>
      </c>
      <c r="I27" s="16">
        <f>IF(H27="","",IF(H27&gt;=9,"High: stewardship plan and catchment action",IF(H27&gt;=5,"Medium: efficiency, reuse, monitoring","Low: good practice")))</f>
        <v/>
      </c>
    </row>
    <row r="28">
      <c r="A28" s="10" t="n"/>
      <c r="B28" s="10" t="n"/>
      <c r="C28" s="10" t="n"/>
      <c r="D28" s="10" t="n"/>
      <c r="E28" s="18" t="n"/>
      <c r="F28" s="10" t="n"/>
      <c r="G28" s="10" t="n"/>
      <c r="H28" s="16">
        <f>IF(A28="","",IF(C28="Over-exploited",4,IF(C28="Critical",3,IF(C28="Semi-critical",2,IF(C28="Saline",2,0))))+IF(D28="",0,D28-1)+IF(E28&gt;=0.5,2,IF(E28&gt;=0.25,1,0))+IF(F28="N",1,0)+IF(G28="Y",2,0))</f>
        <v/>
      </c>
      <c r="I28" s="16">
        <f>IF(H28="","",IF(H28&gt;=9,"High: stewardship plan and catchment action",IF(H28&gt;=5,"Medium: efficiency, reuse, monitoring","Low: good practice")))</f>
        <v/>
      </c>
    </row>
    <row r="29">
      <c r="A29" s="10" t="n"/>
      <c r="B29" s="10" t="n"/>
      <c r="C29" s="10" t="n"/>
      <c r="D29" s="10" t="n"/>
      <c r="E29" s="18" t="n"/>
      <c r="F29" s="10" t="n"/>
      <c r="G29" s="10" t="n"/>
      <c r="H29" s="16">
        <f>IF(A29="","",IF(C29="Over-exploited",4,IF(C29="Critical",3,IF(C29="Semi-critical",2,IF(C29="Saline",2,0))))+IF(D29="",0,D29-1)+IF(E29&gt;=0.5,2,IF(E29&gt;=0.25,1,0))+IF(F29="N",1,0)+IF(G29="Y",2,0))</f>
        <v/>
      </c>
      <c r="I29" s="16">
        <f>IF(H29="","",IF(H29&gt;=9,"High: stewardship plan and catchment action",IF(H29&gt;=5,"Medium: efficiency, reuse, monitoring","Low: good practice")))</f>
        <v/>
      </c>
    </row>
    <row r="30">
      <c r="A30" s="10" t="n"/>
      <c r="B30" s="10" t="n"/>
      <c r="C30" s="10" t="n"/>
      <c r="D30" s="10" t="n"/>
      <c r="E30" s="18" t="n"/>
      <c r="F30" s="10" t="n"/>
      <c r="G30" s="10" t="n"/>
      <c r="H30" s="16">
        <f>IF(A30="","",IF(C30="Over-exploited",4,IF(C30="Critical",3,IF(C30="Semi-critical",2,IF(C30="Saline",2,0))))+IF(D30="",0,D30-1)+IF(E30&gt;=0.5,2,IF(E30&gt;=0.25,1,0))+IF(F30="N",1,0)+IF(G30="Y",2,0))</f>
        <v/>
      </c>
      <c r="I30" s="16">
        <f>IF(H30="","",IF(H30&gt;=9,"High: stewardship plan and catchment action",IF(H30&gt;=5,"Medium: efficiency, reuse, monitoring","Low: good practice")))</f>
        <v/>
      </c>
    </row>
    <row r="31">
      <c r="A31" s="10" t="n"/>
      <c r="B31" s="10" t="n"/>
      <c r="C31" s="10" t="n"/>
      <c r="D31" s="10" t="n"/>
      <c r="E31" s="18" t="n"/>
      <c r="F31" s="10" t="n"/>
      <c r="G31" s="10" t="n"/>
      <c r="H31" s="16">
        <f>IF(A31="","",IF(C31="Over-exploited",4,IF(C31="Critical",3,IF(C31="Semi-critical",2,IF(C31="Saline",2,0))))+IF(D31="",0,D31-1)+IF(E31&gt;=0.5,2,IF(E31&gt;=0.25,1,0))+IF(F31="N",1,0)+IF(G31="Y",2,0))</f>
        <v/>
      </c>
      <c r="I31" s="16">
        <f>IF(H31="","",IF(H31&gt;=9,"High: stewardship plan and catchment action",IF(H31&gt;=5,"Medium: efficiency, reuse, monitoring","Low: good practice")))</f>
        <v/>
      </c>
    </row>
    <row r="32">
      <c r="A32" s="10" t="n"/>
      <c r="B32" s="10" t="n"/>
      <c r="C32" s="10" t="n"/>
      <c r="D32" s="10" t="n"/>
      <c r="E32" s="18" t="n"/>
      <c r="F32" s="10" t="n"/>
      <c r="G32" s="10" t="n"/>
      <c r="H32" s="16">
        <f>IF(A32="","",IF(C32="Over-exploited",4,IF(C32="Critical",3,IF(C32="Semi-critical",2,IF(C32="Saline",2,0))))+IF(D32="",0,D32-1)+IF(E32&gt;=0.5,2,IF(E32&gt;=0.25,1,0))+IF(F32="N",1,0)+IF(G32="Y",2,0))</f>
        <v/>
      </c>
      <c r="I32" s="16">
        <f>IF(H32="","",IF(H32&gt;=9,"High: stewardship plan and catchment action",IF(H32&gt;=5,"Medium: efficiency, reuse, monitoring","Low: good practice")))</f>
        <v/>
      </c>
    </row>
    <row r="33">
      <c r="A33" s="10" t="n"/>
      <c r="B33" s="10" t="n"/>
      <c r="C33" s="10" t="n"/>
      <c r="D33" s="10" t="n"/>
      <c r="E33" s="18" t="n"/>
      <c r="F33" s="10" t="n"/>
      <c r="G33" s="10" t="n"/>
      <c r="H33" s="16">
        <f>IF(A33="","",IF(C33="Over-exploited",4,IF(C33="Critical",3,IF(C33="Semi-critical",2,IF(C33="Saline",2,0))))+IF(D33="",0,D33-1)+IF(E33&gt;=0.5,2,IF(E33&gt;=0.25,1,0))+IF(F33="N",1,0)+IF(G33="Y",2,0))</f>
        <v/>
      </c>
      <c r="I33" s="16">
        <f>IF(H33="","",IF(H33&gt;=9,"High: stewardship plan and catchment action",IF(H33&gt;=5,"Medium: efficiency, reuse, monitoring","Low: good practice")))</f>
        <v/>
      </c>
    </row>
    <row r="34">
      <c r="A34" s="10" t="n"/>
      <c r="B34" s="10" t="n"/>
      <c r="C34" s="10" t="n"/>
      <c r="D34" s="10" t="n"/>
      <c r="E34" s="18" t="n"/>
      <c r="F34" s="10" t="n"/>
      <c r="G34" s="10" t="n"/>
      <c r="H34" s="16">
        <f>IF(A34="","",IF(C34="Over-exploited",4,IF(C34="Critical",3,IF(C34="Semi-critical",2,IF(C34="Saline",2,0))))+IF(D34="",0,D34-1)+IF(E34&gt;=0.5,2,IF(E34&gt;=0.25,1,0))+IF(F34="N",1,0)+IF(G34="Y",2,0))</f>
        <v/>
      </c>
      <c r="I34" s="16">
        <f>IF(H34="","",IF(H34&gt;=9,"High: stewardship plan and catchment action",IF(H34&gt;=5,"Medium: efficiency, reuse, monitoring","Low: good practice")))</f>
        <v/>
      </c>
    </row>
    <row r="35">
      <c r="A35" s="10" t="n"/>
      <c r="B35" s="10" t="n"/>
      <c r="C35" s="10" t="n"/>
      <c r="D35" s="10" t="n"/>
      <c r="E35" s="18" t="n"/>
      <c r="F35" s="10" t="n"/>
      <c r="G35" s="10" t="n"/>
      <c r="H35" s="16">
        <f>IF(A35="","",IF(C35="Over-exploited",4,IF(C35="Critical",3,IF(C35="Semi-critical",2,IF(C35="Saline",2,0))))+IF(D35="",0,D35-1)+IF(E35&gt;=0.5,2,IF(E35&gt;=0.25,1,0))+IF(F35="N",1,0)+IF(G35="Y",2,0))</f>
        <v/>
      </c>
      <c r="I35" s="16">
        <f>IF(H35="","",IF(H35&gt;=9,"High: stewardship plan and catchment action",IF(H35&gt;=5,"Medium: efficiency, reuse, monitoring","Low: good practice")))</f>
        <v/>
      </c>
    </row>
    <row r="36">
      <c r="A36" s="10" t="n"/>
      <c r="B36" s="10" t="n"/>
      <c r="C36" s="10" t="n"/>
      <c r="D36" s="10" t="n"/>
      <c r="E36" s="18" t="n"/>
      <c r="F36" s="10" t="n"/>
      <c r="G36" s="10" t="n"/>
      <c r="H36" s="16">
        <f>IF(A36="","",IF(C36="Over-exploited",4,IF(C36="Critical",3,IF(C36="Semi-critical",2,IF(C36="Saline",2,0))))+IF(D36="",0,D36-1)+IF(E36&gt;=0.5,2,IF(E36&gt;=0.25,1,0))+IF(F36="N",1,0)+IF(G36="Y",2,0))</f>
        <v/>
      </c>
      <c r="I36" s="16">
        <f>IF(H36="","",IF(H36&gt;=9,"High: stewardship plan and catchment action",IF(H36&gt;=5,"Medium: efficiency, reuse, monitoring","Low: good practice")))</f>
        <v/>
      </c>
    </row>
    <row r="37">
      <c r="A37" s="10" t="n"/>
      <c r="B37" s="10" t="n"/>
      <c r="C37" s="10" t="n"/>
      <c r="D37" s="10" t="n"/>
      <c r="E37" s="18" t="n"/>
      <c r="F37" s="10" t="n"/>
      <c r="G37" s="10" t="n"/>
      <c r="H37" s="16">
        <f>IF(A37="","",IF(C37="Over-exploited",4,IF(C37="Critical",3,IF(C37="Semi-critical",2,IF(C37="Saline",2,0))))+IF(D37="",0,D37-1)+IF(E37&gt;=0.5,2,IF(E37&gt;=0.25,1,0))+IF(F37="N",1,0)+IF(G37="Y",2,0))</f>
        <v/>
      </c>
      <c r="I37" s="16">
        <f>IF(H37="","",IF(H37&gt;=9,"High: stewardship plan and catchment action",IF(H37&gt;=5,"Medium: efficiency, reuse, monitoring","Low: good practice")))</f>
        <v/>
      </c>
    </row>
    <row r="38">
      <c r="A38" s="10" t="n"/>
      <c r="B38" s="10" t="n"/>
      <c r="C38" s="10" t="n"/>
      <c r="D38" s="10" t="n"/>
      <c r="E38" s="18" t="n"/>
      <c r="F38" s="10" t="n"/>
      <c r="G38" s="10" t="n"/>
      <c r="H38" s="16">
        <f>IF(A38="","",IF(C38="Over-exploited",4,IF(C38="Critical",3,IF(C38="Semi-critical",2,IF(C38="Saline",2,0))))+IF(D38="",0,D38-1)+IF(E38&gt;=0.5,2,IF(E38&gt;=0.25,1,0))+IF(F38="N",1,0)+IF(G38="Y",2,0))</f>
        <v/>
      </c>
      <c r="I38" s="16">
        <f>IF(H38="","",IF(H38&gt;=9,"High: stewardship plan and catchment action",IF(H38&gt;=5,"Medium: efficiency, reuse, monitoring","Low: good practice")))</f>
        <v/>
      </c>
    </row>
    <row r="39">
      <c r="A39" s="10" t="n"/>
      <c r="B39" s="10" t="n"/>
      <c r="C39" s="10" t="n"/>
      <c r="D39" s="10" t="n"/>
      <c r="E39" s="18" t="n"/>
      <c r="F39" s="10" t="n"/>
      <c r="G39" s="10" t="n"/>
      <c r="H39" s="16">
        <f>IF(A39="","",IF(C39="Over-exploited",4,IF(C39="Critical",3,IF(C39="Semi-critical",2,IF(C39="Saline",2,0))))+IF(D39="",0,D39-1)+IF(E39&gt;=0.5,2,IF(E39&gt;=0.25,1,0))+IF(F39="N",1,0)+IF(G39="Y",2,0))</f>
        <v/>
      </c>
      <c r="I39" s="16">
        <f>IF(H39="","",IF(H39&gt;=9,"High: stewardship plan and catchment action",IF(H39&gt;=5,"Medium: efficiency, reuse, monitoring","Low: good practice")))</f>
        <v/>
      </c>
    </row>
    <row r="40">
      <c r="A40" s="10" t="n"/>
      <c r="B40" s="10" t="n"/>
      <c r="C40" s="10" t="n"/>
      <c r="D40" s="10" t="n"/>
      <c r="E40" s="18" t="n"/>
      <c r="F40" s="10" t="n"/>
      <c r="G40" s="10" t="n"/>
      <c r="H40" s="16">
        <f>IF(A40="","",IF(C40="Over-exploited",4,IF(C40="Critical",3,IF(C40="Semi-critical",2,IF(C40="Saline",2,0))))+IF(D40="",0,D40-1)+IF(E40&gt;=0.5,2,IF(E40&gt;=0.25,1,0))+IF(F40="N",1,0)+IF(G40="Y",2,0))</f>
        <v/>
      </c>
      <c r="I40" s="16">
        <f>IF(H40="","",IF(H40&gt;=9,"High: stewardship plan and catchment action",IF(H40&gt;=5,"Medium: efficiency, reuse, monitoring","Low: good practice")))</f>
        <v/>
      </c>
    </row>
    <row r="41">
      <c r="A41" s="10" t="n"/>
      <c r="B41" s="10" t="n"/>
      <c r="C41" s="10" t="n"/>
      <c r="D41" s="10" t="n"/>
      <c r="E41" s="18" t="n"/>
      <c r="F41" s="10" t="n"/>
      <c r="G41" s="10" t="n"/>
      <c r="H41" s="16">
        <f>IF(A41="","",IF(C41="Over-exploited",4,IF(C41="Critical",3,IF(C41="Semi-critical",2,IF(C41="Saline",2,0))))+IF(D41="",0,D41-1)+IF(E41&gt;=0.5,2,IF(E41&gt;=0.25,1,0))+IF(F41="N",1,0)+IF(G41="Y",2,0))</f>
        <v/>
      </c>
      <c r="I41" s="16">
        <f>IF(H41="","",IF(H41&gt;=9,"High: stewardship plan and catchment action",IF(H41&gt;=5,"Medium: efficiency, reuse, monitoring","Low: good practice")))</f>
        <v/>
      </c>
    </row>
    <row r="42">
      <c r="A42" s="10" t="n"/>
      <c r="B42" s="10" t="n"/>
      <c r="C42" s="10" t="n"/>
      <c r="D42" s="10" t="n"/>
      <c r="E42" s="18" t="n"/>
      <c r="F42" s="10" t="n"/>
      <c r="G42" s="10" t="n"/>
      <c r="H42" s="16">
        <f>IF(A42="","",IF(C42="Over-exploited",4,IF(C42="Critical",3,IF(C42="Semi-critical",2,IF(C42="Saline",2,0))))+IF(D42="",0,D42-1)+IF(E42&gt;=0.5,2,IF(E42&gt;=0.25,1,0))+IF(F42="N",1,0)+IF(G42="Y",2,0))</f>
        <v/>
      </c>
      <c r="I42" s="16">
        <f>IF(H42="","",IF(H42&gt;=9,"High: stewardship plan and catchment action",IF(H42&gt;=5,"Medium: efficiency, reuse, monitoring","Low: good practice")))</f>
        <v/>
      </c>
    </row>
    <row r="43">
      <c r="A43" s="10" t="n"/>
      <c r="B43" s="10" t="n"/>
      <c r="C43" s="10" t="n"/>
      <c r="D43" s="10" t="n"/>
      <c r="E43" s="18" t="n"/>
      <c r="F43" s="10" t="n"/>
      <c r="G43" s="10" t="n"/>
      <c r="H43" s="16">
        <f>IF(A43="","",IF(C43="Over-exploited",4,IF(C43="Critical",3,IF(C43="Semi-critical",2,IF(C43="Saline",2,0))))+IF(D43="",0,D43-1)+IF(E43&gt;=0.5,2,IF(E43&gt;=0.25,1,0))+IF(F43="N",1,0)+IF(G43="Y",2,0))</f>
        <v/>
      </c>
      <c r="I43" s="16">
        <f>IF(H43="","",IF(H43&gt;=9,"High: stewardship plan and catchment action",IF(H43&gt;=5,"Medium: efficiency, reuse, monitoring","Low: good practice")))</f>
        <v/>
      </c>
    </row>
    <row r="44">
      <c r="A44" s="10" t="n"/>
      <c r="B44" s="10" t="n"/>
      <c r="C44" s="10" t="n"/>
      <c r="D44" s="10" t="n"/>
      <c r="E44" s="18" t="n"/>
      <c r="F44" s="10" t="n"/>
      <c r="G44" s="10" t="n"/>
      <c r="H44" s="16">
        <f>IF(A44="","",IF(C44="Over-exploited",4,IF(C44="Critical",3,IF(C44="Semi-critical",2,IF(C44="Saline",2,0))))+IF(D44="",0,D44-1)+IF(E44&gt;=0.5,2,IF(E44&gt;=0.25,1,0))+IF(F44="N",1,0)+IF(G44="Y",2,0))</f>
        <v/>
      </c>
      <c r="I44" s="16">
        <f>IF(H44="","",IF(H44&gt;=9,"High: stewardship plan and catchment action",IF(H44&gt;=5,"Medium: efficiency, reuse, monitoring","Low: good practice")))</f>
        <v/>
      </c>
    </row>
    <row r="45">
      <c r="A45" s="10" t="n"/>
      <c r="B45" s="10" t="n"/>
      <c r="C45" s="10" t="n"/>
      <c r="D45" s="10" t="n"/>
      <c r="E45" s="18" t="n"/>
      <c r="F45" s="10" t="n"/>
      <c r="G45" s="10" t="n"/>
      <c r="H45" s="16">
        <f>IF(A45="","",IF(C45="Over-exploited",4,IF(C45="Critical",3,IF(C45="Semi-critical",2,IF(C45="Saline",2,0))))+IF(D45="",0,D45-1)+IF(E45&gt;=0.5,2,IF(E45&gt;=0.25,1,0))+IF(F45="N",1,0)+IF(G45="Y",2,0))</f>
        <v/>
      </c>
      <c r="I45" s="16">
        <f>IF(H45="","",IF(H45&gt;=9,"High: stewardship plan and catchment action",IF(H45&gt;=5,"Medium: efficiency, reuse, monitoring","Low: good practice")))</f>
        <v/>
      </c>
    </row>
    <row r="46">
      <c r="A46" s="10" t="n"/>
      <c r="B46" s="10" t="n"/>
      <c r="C46" s="10" t="n"/>
      <c r="D46" s="10" t="n"/>
      <c r="E46" s="18" t="n"/>
      <c r="F46" s="10" t="n"/>
      <c r="G46" s="10" t="n"/>
      <c r="H46" s="16">
        <f>IF(A46="","",IF(C46="Over-exploited",4,IF(C46="Critical",3,IF(C46="Semi-critical",2,IF(C46="Saline",2,0))))+IF(D46="",0,D46-1)+IF(E46&gt;=0.5,2,IF(E46&gt;=0.25,1,0))+IF(F46="N",1,0)+IF(G46="Y",2,0))</f>
        <v/>
      </c>
      <c r="I46" s="16">
        <f>IF(H46="","",IF(H46&gt;=9,"High: stewardship plan and catchment action",IF(H46&gt;=5,"Medium: efficiency, reuse, monitoring","Low: good practice")))</f>
        <v/>
      </c>
    </row>
    <row r="47">
      <c r="A47" s="10" t="n"/>
      <c r="B47" s="10" t="n"/>
      <c r="C47" s="10" t="n"/>
      <c r="D47" s="10" t="n"/>
      <c r="E47" s="18" t="n"/>
      <c r="F47" s="10" t="n"/>
      <c r="G47" s="10" t="n"/>
      <c r="H47" s="16">
        <f>IF(A47="","",IF(C47="Over-exploited",4,IF(C47="Critical",3,IF(C47="Semi-critical",2,IF(C47="Saline",2,0))))+IF(D47="",0,D47-1)+IF(E47&gt;=0.5,2,IF(E47&gt;=0.25,1,0))+IF(F47="N",1,0)+IF(G47="Y",2,0))</f>
        <v/>
      </c>
      <c r="I47" s="16">
        <f>IF(H47="","",IF(H47&gt;=9,"High: stewardship plan and catchment action",IF(H47&gt;=5,"Medium: efficiency, reuse, monitoring","Low: good practice")))</f>
        <v/>
      </c>
    </row>
    <row r="48">
      <c r="A48" s="10" t="n"/>
      <c r="B48" s="10" t="n"/>
      <c r="C48" s="10" t="n"/>
      <c r="D48" s="10" t="n"/>
      <c r="E48" s="18" t="n"/>
      <c r="F48" s="10" t="n"/>
      <c r="G48" s="10" t="n"/>
      <c r="H48" s="16">
        <f>IF(A48="","",IF(C48="Over-exploited",4,IF(C48="Critical",3,IF(C48="Semi-critical",2,IF(C48="Saline",2,0))))+IF(D48="",0,D48-1)+IF(E48&gt;=0.5,2,IF(E48&gt;=0.25,1,0))+IF(F48="N",1,0)+IF(G48="Y",2,0))</f>
        <v/>
      </c>
      <c r="I48" s="16">
        <f>IF(H48="","",IF(H48&gt;=9,"High: stewardship plan and catchment action",IF(H48&gt;=5,"Medium: efficiency, reuse, monitoring","Low: good practice")))</f>
        <v/>
      </c>
    </row>
    <row r="49">
      <c r="A49" s="10" t="n"/>
      <c r="B49" s="10" t="n"/>
      <c r="C49" s="10" t="n"/>
      <c r="D49" s="10" t="n"/>
      <c r="E49" s="18" t="n"/>
      <c r="F49" s="10" t="n"/>
      <c r="G49" s="10" t="n"/>
      <c r="H49" s="16">
        <f>IF(A49="","",IF(C49="Over-exploited",4,IF(C49="Critical",3,IF(C49="Semi-critical",2,IF(C49="Saline",2,0))))+IF(D49="",0,D49-1)+IF(E49&gt;=0.5,2,IF(E49&gt;=0.25,1,0))+IF(F49="N",1,0)+IF(G49="Y",2,0))</f>
        <v/>
      </c>
      <c r="I49" s="16">
        <f>IF(H49="","",IF(H49&gt;=9,"High: stewardship plan and catchment action",IF(H49&gt;=5,"Medium: efficiency, reuse, monitoring","Low: good practice")))</f>
        <v/>
      </c>
    </row>
    <row r="50">
      <c r="A50" s="10" t="n"/>
      <c r="B50" s="10" t="n"/>
      <c r="C50" s="10" t="n"/>
      <c r="D50" s="10" t="n"/>
      <c r="E50" s="18" t="n"/>
      <c r="F50" s="10" t="n"/>
      <c r="G50" s="10" t="n"/>
      <c r="H50" s="16">
        <f>IF(A50="","",IF(C50="Over-exploited",4,IF(C50="Critical",3,IF(C50="Semi-critical",2,IF(C50="Saline",2,0))))+IF(D50="",0,D50-1)+IF(E50&gt;=0.5,2,IF(E50&gt;=0.25,1,0))+IF(F50="N",1,0)+IF(G50="Y",2,0))</f>
        <v/>
      </c>
      <c r="I50" s="16">
        <f>IF(H50="","",IF(H50&gt;=9,"High: stewardship plan and catchment action",IF(H50&gt;=5,"Medium: efficiency, reuse, monitoring","Low: good practice")))</f>
        <v/>
      </c>
    </row>
    <row r="51">
      <c r="A51" s="10" t="n"/>
      <c r="B51" s="10" t="n"/>
      <c r="C51" s="10" t="n"/>
      <c r="D51" s="10" t="n"/>
      <c r="E51" s="18" t="n"/>
      <c r="F51" s="10" t="n"/>
      <c r="G51" s="10" t="n"/>
      <c r="H51" s="16">
        <f>IF(A51="","",IF(C51="Over-exploited",4,IF(C51="Critical",3,IF(C51="Semi-critical",2,IF(C51="Saline",2,0))))+IF(D51="",0,D51-1)+IF(E51&gt;=0.5,2,IF(E51&gt;=0.25,1,0))+IF(F51="N",1,0)+IF(G51="Y",2,0))</f>
        <v/>
      </c>
      <c r="I51" s="16">
        <f>IF(H51="","",IF(H51&gt;=9,"High: stewardship plan and catchment action",IF(H51&gt;=5,"Medium: efficiency, reuse, monitoring","Low: good practice")))</f>
        <v/>
      </c>
    </row>
    <row r="52">
      <c r="A52" s="10" t="n"/>
      <c r="B52" s="10" t="n"/>
      <c r="C52" s="10" t="n"/>
      <c r="D52" s="10" t="n"/>
      <c r="E52" s="18" t="n"/>
      <c r="F52" s="10" t="n"/>
      <c r="G52" s="10" t="n"/>
      <c r="H52" s="16">
        <f>IF(A52="","",IF(C52="Over-exploited",4,IF(C52="Critical",3,IF(C52="Semi-critical",2,IF(C52="Saline",2,0))))+IF(D52="",0,D52-1)+IF(E52&gt;=0.5,2,IF(E52&gt;=0.25,1,0))+IF(F52="N",1,0)+IF(G52="Y",2,0))</f>
        <v/>
      </c>
      <c r="I52" s="16">
        <f>IF(H52="","",IF(H52&gt;=9,"High: stewardship plan and catchment action",IF(H52&gt;=5,"Medium: efficiency, reuse, monitoring","Low: good practice")))</f>
        <v/>
      </c>
    </row>
    <row r="53">
      <c r="A53" s="10" t="n"/>
      <c r="B53" s="10" t="n"/>
      <c r="C53" s="10" t="n"/>
      <c r="D53" s="10" t="n"/>
      <c r="E53" s="18" t="n"/>
      <c r="F53" s="10" t="n"/>
      <c r="G53" s="10" t="n"/>
      <c r="H53" s="16">
        <f>IF(A53="","",IF(C53="Over-exploited",4,IF(C53="Critical",3,IF(C53="Semi-critical",2,IF(C53="Saline",2,0))))+IF(D53="",0,D53-1)+IF(E53&gt;=0.5,2,IF(E53&gt;=0.25,1,0))+IF(F53="N",1,0)+IF(G53="Y",2,0))</f>
        <v/>
      </c>
      <c r="I53" s="16">
        <f>IF(H53="","",IF(H53&gt;=9,"High: stewardship plan and catchment action",IF(H53&gt;=5,"Medium: efficiency, reuse, monitoring","Low: good practice")))</f>
        <v/>
      </c>
    </row>
    <row r="54">
      <c r="A54" s="10" t="n"/>
      <c r="B54" s="10" t="n"/>
      <c r="C54" s="10" t="n"/>
      <c r="D54" s="10" t="n"/>
      <c r="E54" s="18" t="n"/>
      <c r="F54" s="10" t="n"/>
      <c r="G54" s="10" t="n"/>
      <c r="H54" s="16">
        <f>IF(A54="","",IF(C54="Over-exploited",4,IF(C54="Critical",3,IF(C54="Semi-critical",2,IF(C54="Saline",2,0))))+IF(D54="",0,D54-1)+IF(E54&gt;=0.5,2,IF(E54&gt;=0.25,1,0))+IF(F54="N",1,0)+IF(G54="Y",2,0))</f>
        <v/>
      </c>
      <c r="I54" s="16">
        <f>IF(H54="","",IF(H54&gt;=9,"High: stewardship plan and catchment action",IF(H54&gt;=5,"Medium: efficiency, reuse, monitoring","Low: good practice")))</f>
        <v/>
      </c>
    </row>
    <row r="57" ht="30" customHeight="1">
      <c r="A57" s="17" t="inlineStr">
        <is>
          <t>CGWA rules (notification of 24 September 2020) restrict new industrial groundwater use in over-exploited areas and require flow meters and monitoring; check the current rules and your NOC conditions.</t>
        </is>
      </c>
    </row>
    <row r="58"/>
  </sheetData>
  <mergeCells count="1">
    <mergeCell ref="A57:I58"/>
  </mergeCells>
  <dataValidations count="1">
    <dataValidation sqref="C5:C54" showDropDown="0" showInputMessage="0" showErrorMessage="0" allowBlank="0" type="list">
      <formula1>"Safe,Semi-critical,Critical,Over-exploited,Saline"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62"/>
  <sheetViews>
    <sheetView workbookViewId="0">
      <selection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20" customWidth="1" min="4" max="4"/>
    <col width="16" customWidth="1" min="5" max="5"/>
    <col width="24" customWidth="1" min="6" max="6"/>
    <col width="14" customWidth="1" min="7" max="7"/>
    <col width="10" customWidth="1" min="8" max="8"/>
    <col width="10" customWidth="1" min="9" max="9"/>
    <col width="16" customWidth="1" min="10" max="10"/>
  </cols>
  <sheetData>
    <row r="1">
      <c r="A1" s="5" t="inlineStr">
        <is>
          <t>Replenishment projects and volumetric benefit</t>
        </is>
      </c>
    </row>
    <row r="2">
      <c r="A2" s="6" t="inlineStr">
        <is>
          <t>Record each project’s annual volumetric benefit using a stated method, and compare with consumption.</t>
        </is>
      </c>
    </row>
    <row r="4" ht="36" customHeight="1">
      <c r="A4" s="7" t="inlineStr">
        <is>
          <t>Project</t>
        </is>
      </c>
      <c r="B4" s="7" t="inlineStr">
        <is>
          <t>Location (basin or block)</t>
        </is>
      </c>
      <c r="C4" s="7" t="inlineStr">
        <is>
          <t>Type</t>
        </is>
      </c>
      <c r="D4" s="7" t="inlineStr">
        <is>
          <t>Method (e.g. VWBA 2.0)</t>
        </is>
      </c>
      <c r="E4" s="7" t="inlineStr">
        <is>
          <t>Annual benefit (kL/yr)</t>
        </is>
      </c>
      <c r="F4" s="7" t="inlineStr">
        <is>
          <t>Benefit basis</t>
        </is>
      </c>
      <c r="G4" s="7" t="inlineStr">
        <is>
          <t>Verified by third party? (Y/N)</t>
        </is>
      </c>
      <c r="H4" s="7" t="inlineStr">
        <is>
          <t>Start year</t>
        </is>
      </c>
      <c r="I4" s="7" t="inlineStr">
        <is>
          <t>Life (years)</t>
        </is>
      </c>
      <c r="J4" s="7" t="inlineStr">
        <is>
          <t>Counts toward claim?</t>
        </is>
      </c>
    </row>
    <row r="5">
      <c r="A5" s="10" t="inlineStr">
        <is>
          <t>Pond desilting, 3 villages</t>
        </is>
      </c>
      <c r="B5" s="10" t="inlineStr">
        <is>
          <t>Upstream of Plant 1</t>
        </is>
      </c>
      <c r="C5" s="10" t="inlineStr">
        <is>
          <t>Surface storage</t>
        </is>
      </c>
      <c r="D5" s="10" t="inlineStr">
        <is>
          <t>VWBA 2.0</t>
        </is>
      </c>
      <c r="E5" s="9" t="n">
        <v>150000</v>
      </c>
      <c r="F5" s="10" t="inlineStr">
        <is>
          <t>Modelled</t>
        </is>
      </c>
      <c r="G5" s="10" t="inlineStr">
        <is>
          <t>Y</t>
        </is>
      </c>
      <c r="H5" s="10" t="n">
        <v>2025</v>
      </c>
      <c r="I5" s="10" t="n">
        <v>10</v>
      </c>
      <c r="J5" s="16">
        <f>IF(A5="","",IF(AND(F5&lt;&gt;"Design capacity",D5&lt;&gt;""),"Yes","No: capacity only or no method"))</f>
        <v/>
      </c>
    </row>
    <row r="6">
      <c r="A6" s="10" t="inlineStr">
        <is>
          <t>Recharge wells</t>
        </is>
      </c>
      <c r="B6" s="10" t="inlineStr">
        <is>
          <t>Plant 2 block</t>
        </is>
      </c>
      <c r="C6" s="10" t="inlineStr">
        <is>
          <t>Groundwater recharge</t>
        </is>
      </c>
      <c r="D6" s="10" t="inlineStr">
        <is>
          <t>VWBA 2.0</t>
        </is>
      </c>
      <c r="E6" s="9" t="n">
        <v>80000</v>
      </c>
      <c r="F6" s="10" t="inlineStr">
        <is>
          <t>Modelled</t>
        </is>
      </c>
      <c r="G6" s="10" t="inlineStr">
        <is>
          <t>N</t>
        </is>
      </c>
      <c r="H6" s="10" t="n">
        <v>2026</v>
      </c>
      <c r="I6" s="10" t="n">
        <v>15</v>
      </c>
      <c r="J6" s="16">
        <f>IF(A6="","",IF(AND(F6&lt;&gt;"Design capacity",D6&lt;&gt;""),"Yes","No: capacity only or no method"))</f>
        <v/>
      </c>
    </row>
    <row r="7">
      <c r="A7" s="10" t="inlineStr">
        <is>
          <t>Rooftop harvesting in schools</t>
        </is>
      </c>
      <c r="B7" s="10" t="inlineStr">
        <is>
          <t>Plant 2 block</t>
        </is>
      </c>
      <c r="C7" s="10" t="inlineStr">
        <is>
          <t>Rainwater harvesting</t>
        </is>
      </c>
      <c r="D7" s="10" t="inlineStr">
        <is>
          <t>VWBA 2.0</t>
        </is>
      </c>
      <c r="E7" s="9" t="n">
        <v>20000</v>
      </c>
      <c r="F7" s="10" t="inlineStr">
        <is>
          <t>Metered</t>
        </is>
      </c>
      <c r="G7" s="10" t="inlineStr">
        <is>
          <t>Y</t>
        </is>
      </c>
      <c r="H7" s="10" t="n">
        <v>2024</v>
      </c>
      <c r="I7" s="10" t="n">
        <v>15</v>
      </c>
      <c r="J7" s="16">
        <f>IF(A7="","",IF(AND(F7&lt;&gt;"Design capacity",D7&lt;&gt;""),"Yes","No: capacity only or no method"))</f>
        <v/>
      </c>
    </row>
    <row r="8">
      <c r="A8" s="10" t="inlineStr">
        <is>
          <t>Check dams</t>
        </is>
      </c>
      <c r="B8" s="10" t="inlineStr">
        <is>
          <t>Other district</t>
        </is>
      </c>
      <c r="C8" s="10" t="inlineStr">
        <is>
          <t>Surface storage</t>
        </is>
      </c>
      <c r="D8" s="10" t="inlineStr">
        <is>
          <t>Design estimate</t>
        </is>
      </c>
      <c r="E8" s="9" t="n">
        <v>300000</v>
      </c>
      <c r="F8" s="10" t="inlineStr">
        <is>
          <t>Design capacity</t>
        </is>
      </c>
      <c r="G8" s="10" t="inlineStr">
        <is>
          <t>N</t>
        </is>
      </c>
      <c r="H8" s="10" t="n">
        <v>2023</v>
      </c>
      <c r="I8" s="10" t="n">
        <v>20</v>
      </c>
      <c r="J8" s="16">
        <f>IF(A8="","",IF(AND(F8&lt;&gt;"Design capacity",D8&lt;&gt;""),"Yes","No: capacity only or no method"))</f>
        <v/>
      </c>
    </row>
    <row r="9">
      <c r="A9" s="10" t="n"/>
      <c r="B9" s="10" t="n"/>
      <c r="C9" s="10" t="n"/>
      <c r="D9" s="10" t="n"/>
      <c r="E9" s="9" t="n"/>
      <c r="F9" s="10" t="n"/>
      <c r="G9" s="10" t="n"/>
      <c r="H9" s="10" t="n"/>
      <c r="I9" s="10" t="n"/>
      <c r="J9" s="16">
        <f>IF(A9="","",IF(AND(F9&lt;&gt;"Design capacity",D9&lt;&gt;""),"Yes","No: capacity only or no method"))</f>
        <v/>
      </c>
    </row>
    <row r="10">
      <c r="A10" s="10" t="n"/>
      <c r="B10" s="10" t="n"/>
      <c r="C10" s="10" t="n"/>
      <c r="D10" s="10" t="n"/>
      <c r="E10" s="9" t="n"/>
      <c r="F10" s="10" t="n"/>
      <c r="G10" s="10" t="n"/>
      <c r="H10" s="10" t="n"/>
      <c r="I10" s="10" t="n"/>
      <c r="J10" s="16">
        <f>IF(A10="","",IF(AND(F10&lt;&gt;"Design capacity",D10&lt;&gt;""),"Yes","No: capacity only or no method"))</f>
        <v/>
      </c>
    </row>
    <row r="11">
      <c r="A11" s="10" t="n"/>
      <c r="B11" s="10" t="n"/>
      <c r="C11" s="10" t="n"/>
      <c r="D11" s="10" t="n"/>
      <c r="E11" s="9" t="n"/>
      <c r="F11" s="10" t="n"/>
      <c r="G11" s="10" t="n"/>
      <c r="H11" s="10" t="n"/>
      <c r="I11" s="10" t="n"/>
      <c r="J11" s="16">
        <f>IF(A11="","",IF(AND(F11&lt;&gt;"Design capacity",D11&lt;&gt;""),"Yes","No: capacity only or no method"))</f>
        <v/>
      </c>
    </row>
    <row r="12">
      <c r="A12" s="10" t="n"/>
      <c r="B12" s="10" t="n"/>
      <c r="C12" s="10" t="n"/>
      <c r="D12" s="10" t="n"/>
      <c r="E12" s="9" t="n"/>
      <c r="F12" s="10" t="n"/>
      <c r="G12" s="10" t="n"/>
      <c r="H12" s="10" t="n"/>
      <c r="I12" s="10" t="n"/>
      <c r="J12" s="16">
        <f>IF(A12="","",IF(AND(F12&lt;&gt;"Design capacity",D12&lt;&gt;""),"Yes","No: capacity only or no method"))</f>
        <v/>
      </c>
    </row>
    <row r="13">
      <c r="A13" s="10" t="n"/>
      <c r="B13" s="10" t="n"/>
      <c r="C13" s="10" t="n"/>
      <c r="D13" s="10" t="n"/>
      <c r="E13" s="9" t="n"/>
      <c r="F13" s="10" t="n"/>
      <c r="G13" s="10" t="n"/>
      <c r="H13" s="10" t="n"/>
      <c r="I13" s="10" t="n"/>
      <c r="J13" s="16">
        <f>IF(A13="","",IF(AND(F13&lt;&gt;"Design capacity",D13&lt;&gt;""),"Yes","No: capacity only or no method"))</f>
        <v/>
      </c>
    </row>
    <row r="14">
      <c r="A14" s="10" t="n"/>
      <c r="B14" s="10" t="n"/>
      <c r="C14" s="10" t="n"/>
      <c r="D14" s="10" t="n"/>
      <c r="E14" s="9" t="n"/>
      <c r="F14" s="10" t="n"/>
      <c r="G14" s="10" t="n"/>
      <c r="H14" s="10" t="n"/>
      <c r="I14" s="10" t="n"/>
      <c r="J14" s="16">
        <f>IF(A14="","",IF(AND(F14&lt;&gt;"Design capacity",D14&lt;&gt;""),"Yes","No: capacity only or no method"))</f>
        <v/>
      </c>
    </row>
    <row r="15">
      <c r="A15" s="10" t="n"/>
      <c r="B15" s="10" t="n"/>
      <c r="C15" s="10" t="n"/>
      <c r="D15" s="10" t="n"/>
      <c r="E15" s="9" t="n"/>
      <c r="F15" s="10" t="n"/>
      <c r="G15" s="10" t="n"/>
      <c r="H15" s="10" t="n"/>
      <c r="I15" s="10" t="n"/>
      <c r="J15" s="16">
        <f>IF(A15="","",IF(AND(F15&lt;&gt;"Design capacity",D15&lt;&gt;""),"Yes","No: capacity only or no method"))</f>
        <v/>
      </c>
    </row>
    <row r="16">
      <c r="A16" s="10" t="n"/>
      <c r="B16" s="10" t="n"/>
      <c r="C16" s="10" t="n"/>
      <c r="D16" s="10" t="n"/>
      <c r="E16" s="9" t="n"/>
      <c r="F16" s="10" t="n"/>
      <c r="G16" s="10" t="n"/>
      <c r="H16" s="10" t="n"/>
      <c r="I16" s="10" t="n"/>
      <c r="J16" s="16">
        <f>IF(A16="","",IF(AND(F16&lt;&gt;"Design capacity",D16&lt;&gt;""),"Yes","No: capacity only or no method"))</f>
        <v/>
      </c>
    </row>
    <row r="17">
      <c r="A17" s="10" t="n"/>
      <c r="B17" s="10" t="n"/>
      <c r="C17" s="10" t="n"/>
      <c r="D17" s="10" t="n"/>
      <c r="E17" s="9" t="n"/>
      <c r="F17" s="10" t="n"/>
      <c r="G17" s="10" t="n"/>
      <c r="H17" s="10" t="n"/>
      <c r="I17" s="10" t="n"/>
      <c r="J17" s="16">
        <f>IF(A17="","",IF(AND(F17&lt;&gt;"Design capacity",D17&lt;&gt;""),"Yes","No: capacity only or no method"))</f>
        <v/>
      </c>
    </row>
    <row r="18">
      <c r="A18" s="10" t="n"/>
      <c r="B18" s="10" t="n"/>
      <c r="C18" s="10" t="n"/>
      <c r="D18" s="10" t="n"/>
      <c r="E18" s="9" t="n"/>
      <c r="F18" s="10" t="n"/>
      <c r="G18" s="10" t="n"/>
      <c r="H18" s="10" t="n"/>
      <c r="I18" s="10" t="n"/>
      <c r="J18" s="16">
        <f>IF(A18="","",IF(AND(F18&lt;&gt;"Design capacity",D18&lt;&gt;""),"Yes","No: capacity only or no method"))</f>
        <v/>
      </c>
    </row>
    <row r="19">
      <c r="A19" s="10" t="n"/>
      <c r="B19" s="10" t="n"/>
      <c r="C19" s="10" t="n"/>
      <c r="D19" s="10" t="n"/>
      <c r="E19" s="9" t="n"/>
      <c r="F19" s="10" t="n"/>
      <c r="G19" s="10" t="n"/>
      <c r="H19" s="10" t="n"/>
      <c r="I19" s="10" t="n"/>
      <c r="J19" s="16">
        <f>IF(A19="","",IF(AND(F19&lt;&gt;"Design capacity",D19&lt;&gt;""),"Yes","No: capacity only or no method"))</f>
        <v/>
      </c>
    </row>
    <row r="20">
      <c r="A20" s="10" t="n"/>
      <c r="B20" s="10" t="n"/>
      <c r="C20" s="10" t="n"/>
      <c r="D20" s="10" t="n"/>
      <c r="E20" s="9" t="n"/>
      <c r="F20" s="10" t="n"/>
      <c r="G20" s="10" t="n"/>
      <c r="H20" s="10" t="n"/>
      <c r="I20" s="10" t="n"/>
      <c r="J20" s="16">
        <f>IF(A20="","",IF(AND(F20&lt;&gt;"Design capacity",D20&lt;&gt;""),"Yes","No: capacity only or no method"))</f>
        <v/>
      </c>
    </row>
    <row r="21">
      <c r="A21" s="10" t="n"/>
      <c r="B21" s="10" t="n"/>
      <c r="C21" s="10" t="n"/>
      <c r="D21" s="10" t="n"/>
      <c r="E21" s="9" t="n"/>
      <c r="F21" s="10" t="n"/>
      <c r="G21" s="10" t="n"/>
      <c r="H21" s="10" t="n"/>
      <c r="I21" s="10" t="n"/>
      <c r="J21" s="16">
        <f>IF(A21="","",IF(AND(F21&lt;&gt;"Design capacity",D21&lt;&gt;""),"Yes","No: capacity only or no method"))</f>
        <v/>
      </c>
    </row>
    <row r="22">
      <c r="A22" s="10" t="n"/>
      <c r="B22" s="10" t="n"/>
      <c r="C22" s="10" t="n"/>
      <c r="D22" s="10" t="n"/>
      <c r="E22" s="9" t="n"/>
      <c r="F22" s="10" t="n"/>
      <c r="G22" s="10" t="n"/>
      <c r="H22" s="10" t="n"/>
      <c r="I22" s="10" t="n"/>
      <c r="J22" s="16">
        <f>IF(A22="","",IF(AND(F22&lt;&gt;"Design capacity",D22&lt;&gt;""),"Yes","No: capacity only or no method"))</f>
        <v/>
      </c>
    </row>
    <row r="23">
      <c r="A23" s="10" t="n"/>
      <c r="B23" s="10" t="n"/>
      <c r="C23" s="10" t="n"/>
      <c r="D23" s="10" t="n"/>
      <c r="E23" s="9" t="n"/>
      <c r="F23" s="10" t="n"/>
      <c r="G23" s="10" t="n"/>
      <c r="H23" s="10" t="n"/>
      <c r="I23" s="10" t="n"/>
      <c r="J23" s="16">
        <f>IF(A23="","",IF(AND(F23&lt;&gt;"Design capacity",D23&lt;&gt;""),"Yes","No: capacity only or no method"))</f>
        <v/>
      </c>
    </row>
    <row r="24">
      <c r="A24" s="10" t="n"/>
      <c r="B24" s="10" t="n"/>
      <c r="C24" s="10" t="n"/>
      <c r="D24" s="10" t="n"/>
      <c r="E24" s="9" t="n"/>
      <c r="F24" s="10" t="n"/>
      <c r="G24" s="10" t="n"/>
      <c r="H24" s="10" t="n"/>
      <c r="I24" s="10" t="n"/>
      <c r="J24" s="16">
        <f>IF(A24="","",IF(AND(F24&lt;&gt;"Design capacity",D24&lt;&gt;""),"Yes","No: capacity only or no method"))</f>
        <v/>
      </c>
    </row>
    <row r="25">
      <c r="A25" s="10" t="n"/>
      <c r="B25" s="10" t="n"/>
      <c r="C25" s="10" t="n"/>
      <c r="D25" s="10" t="n"/>
      <c r="E25" s="9" t="n"/>
      <c r="F25" s="10" t="n"/>
      <c r="G25" s="10" t="n"/>
      <c r="H25" s="10" t="n"/>
      <c r="I25" s="10" t="n"/>
      <c r="J25" s="16">
        <f>IF(A25="","",IF(AND(F25&lt;&gt;"Design capacity",D25&lt;&gt;""),"Yes","No: capacity only or no method"))</f>
        <v/>
      </c>
    </row>
    <row r="26">
      <c r="A26" s="10" t="n"/>
      <c r="B26" s="10" t="n"/>
      <c r="C26" s="10" t="n"/>
      <c r="D26" s="10" t="n"/>
      <c r="E26" s="9" t="n"/>
      <c r="F26" s="10" t="n"/>
      <c r="G26" s="10" t="n"/>
      <c r="H26" s="10" t="n"/>
      <c r="I26" s="10" t="n"/>
      <c r="J26" s="16">
        <f>IF(A26="","",IF(AND(F26&lt;&gt;"Design capacity",D26&lt;&gt;""),"Yes","No: capacity only or no method"))</f>
        <v/>
      </c>
    </row>
    <row r="27">
      <c r="A27" s="10" t="n"/>
      <c r="B27" s="10" t="n"/>
      <c r="C27" s="10" t="n"/>
      <c r="D27" s="10" t="n"/>
      <c r="E27" s="9" t="n"/>
      <c r="F27" s="10" t="n"/>
      <c r="G27" s="10" t="n"/>
      <c r="H27" s="10" t="n"/>
      <c r="I27" s="10" t="n"/>
      <c r="J27" s="16">
        <f>IF(A27="","",IF(AND(F27&lt;&gt;"Design capacity",D27&lt;&gt;""),"Yes","No: capacity only or no method"))</f>
        <v/>
      </c>
    </row>
    <row r="28">
      <c r="A28" s="10" t="n"/>
      <c r="B28" s="10" t="n"/>
      <c r="C28" s="10" t="n"/>
      <c r="D28" s="10" t="n"/>
      <c r="E28" s="9" t="n"/>
      <c r="F28" s="10" t="n"/>
      <c r="G28" s="10" t="n"/>
      <c r="H28" s="10" t="n"/>
      <c r="I28" s="10" t="n"/>
      <c r="J28" s="16">
        <f>IF(A28="","",IF(AND(F28&lt;&gt;"Design capacity",D28&lt;&gt;""),"Yes","No: capacity only or no method"))</f>
        <v/>
      </c>
    </row>
    <row r="29">
      <c r="A29" s="10" t="n"/>
      <c r="B29" s="10" t="n"/>
      <c r="C29" s="10" t="n"/>
      <c r="D29" s="10" t="n"/>
      <c r="E29" s="9" t="n"/>
      <c r="F29" s="10" t="n"/>
      <c r="G29" s="10" t="n"/>
      <c r="H29" s="10" t="n"/>
      <c r="I29" s="10" t="n"/>
      <c r="J29" s="16">
        <f>IF(A29="","",IF(AND(F29&lt;&gt;"Design capacity",D29&lt;&gt;""),"Yes","No: capacity only or no method"))</f>
        <v/>
      </c>
    </row>
    <row r="30">
      <c r="A30" s="10" t="n"/>
      <c r="B30" s="10" t="n"/>
      <c r="C30" s="10" t="n"/>
      <c r="D30" s="10" t="n"/>
      <c r="E30" s="9" t="n"/>
      <c r="F30" s="10" t="n"/>
      <c r="G30" s="10" t="n"/>
      <c r="H30" s="10" t="n"/>
      <c r="I30" s="10" t="n"/>
      <c r="J30" s="16">
        <f>IF(A30="","",IF(AND(F30&lt;&gt;"Design capacity",D30&lt;&gt;""),"Yes","No: capacity only or no method"))</f>
        <v/>
      </c>
    </row>
    <row r="31">
      <c r="A31" s="10" t="n"/>
      <c r="B31" s="10" t="n"/>
      <c r="C31" s="10" t="n"/>
      <c r="D31" s="10" t="n"/>
      <c r="E31" s="9" t="n"/>
      <c r="F31" s="10" t="n"/>
      <c r="G31" s="10" t="n"/>
      <c r="H31" s="10" t="n"/>
      <c r="I31" s="10" t="n"/>
      <c r="J31" s="16">
        <f>IF(A31="","",IF(AND(F31&lt;&gt;"Design capacity",D31&lt;&gt;""),"Yes","No: capacity only or no method"))</f>
        <v/>
      </c>
    </row>
    <row r="32">
      <c r="A32" s="10" t="n"/>
      <c r="B32" s="10" t="n"/>
      <c r="C32" s="10" t="n"/>
      <c r="D32" s="10" t="n"/>
      <c r="E32" s="9" t="n"/>
      <c r="F32" s="10" t="n"/>
      <c r="G32" s="10" t="n"/>
      <c r="H32" s="10" t="n"/>
      <c r="I32" s="10" t="n"/>
      <c r="J32" s="16">
        <f>IF(A32="","",IF(AND(F32&lt;&gt;"Design capacity",D32&lt;&gt;""),"Yes","No: capacity only or no method"))</f>
        <v/>
      </c>
    </row>
    <row r="33">
      <c r="A33" s="10" t="n"/>
      <c r="B33" s="10" t="n"/>
      <c r="C33" s="10" t="n"/>
      <c r="D33" s="10" t="n"/>
      <c r="E33" s="9" t="n"/>
      <c r="F33" s="10" t="n"/>
      <c r="G33" s="10" t="n"/>
      <c r="H33" s="10" t="n"/>
      <c r="I33" s="10" t="n"/>
      <c r="J33" s="16">
        <f>IF(A33="","",IF(AND(F33&lt;&gt;"Design capacity",D33&lt;&gt;""),"Yes","No: capacity only or no method"))</f>
        <v/>
      </c>
    </row>
    <row r="34">
      <c r="A34" s="10" t="n"/>
      <c r="B34" s="10" t="n"/>
      <c r="C34" s="10" t="n"/>
      <c r="D34" s="10" t="n"/>
      <c r="E34" s="9" t="n"/>
      <c r="F34" s="10" t="n"/>
      <c r="G34" s="10" t="n"/>
      <c r="H34" s="10" t="n"/>
      <c r="I34" s="10" t="n"/>
      <c r="J34" s="16">
        <f>IF(A34="","",IF(AND(F34&lt;&gt;"Design capacity",D34&lt;&gt;""),"Yes","No: capacity only or no method"))</f>
        <v/>
      </c>
    </row>
    <row r="35">
      <c r="A35" s="10" t="n"/>
      <c r="B35" s="10" t="n"/>
      <c r="C35" s="10" t="n"/>
      <c r="D35" s="10" t="n"/>
      <c r="E35" s="9" t="n"/>
      <c r="F35" s="10" t="n"/>
      <c r="G35" s="10" t="n"/>
      <c r="H35" s="10" t="n"/>
      <c r="I35" s="10" t="n"/>
      <c r="J35" s="16">
        <f>IF(A35="","",IF(AND(F35&lt;&gt;"Design capacity",D35&lt;&gt;""),"Yes","No: capacity only or no method"))</f>
        <v/>
      </c>
    </row>
    <row r="36">
      <c r="A36" s="10" t="n"/>
      <c r="B36" s="10" t="n"/>
      <c r="C36" s="10" t="n"/>
      <c r="D36" s="10" t="n"/>
      <c r="E36" s="9" t="n"/>
      <c r="F36" s="10" t="n"/>
      <c r="G36" s="10" t="n"/>
      <c r="H36" s="10" t="n"/>
      <c r="I36" s="10" t="n"/>
      <c r="J36" s="16">
        <f>IF(A36="","",IF(AND(F36&lt;&gt;"Design capacity",D36&lt;&gt;""),"Yes","No: capacity only or no method"))</f>
        <v/>
      </c>
    </row>
    <row r="37">
      <c r="A37" s="10" t="n"/>
      <c r="B37" s="10" t="n"/>
      <c r="C37" s="10" t="n"/>
      <c r="D37" s="10" t="n"/>
      <c r="E37" s="9" t="n"/>
      <c r="F37" s="10" t="n"/>
      <c r="G37" s="10" t="n"/>
      <c r="H37" s="10" t="n"/>
      <c r="I37" s="10" t="n"/>
      <c r="J37" s="16">
        <f>IF(A37="","",IF(AND(F37&lt;&gt;"Design capacity",D37&lt;&gt;""),"Yes","No: capacity only or no method"))</f>
        <v/>
      </c>
    </row>
    <row r="38">
      <c r="A38" s="10" t="n"/>
      <c r="B38" s="10" t="n"/>
      <c r="C38" s="10" t="n"/>
      <c r="D38" s="10" t="n"/>
      <c r="E38" s="9" t="n"/>
      <c r="F38" s="10" t="n"/>
      <c r="G38" s="10" t="n"/>
      <c r="H38" s="10" t="n"/>
      <c r="I38" s="10" t="n"/>
      <c r="J38" s="16">
        <f>IF(A38="","",IF(AND(F38&lt;&gt;"Design capacity",D38&lt;&gt;""),"Yes","No: capacity only or no method"))</f>
        <v/>
      </c>
    </row>
    <row r="39">
      <c r="A39" s="10" t="n"/>
      <c r="B39" s="10" t="n"/>
      <c r="C39" s="10" t="n"/>
      <c r="D39" s="10" t="n"/>
      <c r="E39" s="9" t="n"/>
      <c r="F39" s="10" t="n"/>
      <c r="G39" s="10" t="n"/>
      <c r="H39" s="10" t="n"/>
      <c r="I39" s="10" t="n"/>
      <c r="J39" s="16">
        <f>IF(A39="","",IF(AND(F39&lt;&gt;"Design capacity",D39&lt;&gt;""),"Yes","No: capacity only or no method"))</f>
        <v/>
      </c>
    </row>
    <row r="40">
      <c r="A40" s="10" t="n"/>
      <c r="B40" s="10" t="n"/>
      <c r="C40" s="10" t="n"/>
      <c r="D40" s="10" t="n"/>
      <c r="E40" s="9" t="n"/>
      <c r="F40" s="10" t="n"/>
      <c r="G40" s="10" t="n"/>
      <c r="H40" s="10" t="n"/>
      <c r="I40" s="10" t="n"/>
      <c r="J40" s="16">
        <f>IF(A40="","",IF(AND(F40&lt;&gt;"Design capacity",D40&lt;&gt;""),"Yes","No: capacity only or no method"))</f>
        <v/>
      </c>
    </row>
    <row r="41">
      <c r="A41" s="10" t="n"/>
      <c r="B41" s="10" t="n"/>
      <c r="C41" s="10" t="n"/>
      <c r="D41" s="10" t="n"/>
      <c r="E41" s="9" t="n"/>
      <c r="F41" s="10" t="n"/>
      <c r="G41" s="10" t="n"/>
      <c r="H41" s="10" t="n"/>
      <c r="I41" s="10" t="n"/>
      <c r="J41" s="16">
        <f>IF(A41="","",IF(AND(F41&lt;&gt;"Design capacity",D41&lt;&gt;""),"Yes","No: capacity only or no method"))</f>
        <v/>
      </c>
    </row>
    <row r="42">
      <c r="A42" s="10" t="n"/>
      <c r="B42" s="10" t="n"/>
      <c r="C42" s="10" t="n"/>
      <c r="D42" s="10" t="n"/>
      <c r="E42" s="9" t="n"/>
      <c r="F42" s="10" t="n"/>
      <c r="G42" s="10" t="n"/>
      <c r="H42" s="10" t="n"/>
      <c r="I42" s="10" t="n"/>
      <c r="J42" s="16">
        <f>IF(A42="","",IF(AND(F42&lt;&gt;"Design capacity",D42&lt;&gt;""),"Yes","No: capacity only or no method"))</f>
        <v/>
      </c>
    </row>
    <row r="43">
      <c r="A43" s="10" t="n"/>
      <c r="B43" s="10" t="n"/>
      <c r="C43" s="10" t="n"/>
      <c r="D43" s="10" t="n"/>
      <c r="E43" s="9" t="n"/>
      <c r="F43" s="10" t="n"/>
      <c r="G43" s="10" t="n"/>
      <c r="H43" s="10" t="n"/>
      <c r="I43" s="10" t="n"/>
      <c r="J43" s="16">
        <f>IF(A43="","",IF(AND(F43&lt;&gt;"Design capacity",D43&lt;&gt;""),"Yes","No: capacity only or no method"))</f>
        <v/>
      </c>
    </row>
    <row r="44">
      <c r="A44" s="10" t="n"/>
      <c r="B44" s="10" t="n"/>
      <c r="C44" s="10" t="n"/>
      <c r="D44" s="10" t="n"/>
      <c r="E44" s="9" t="n"/>
      <c r="F44" s="10" t="n"/>
      <c r="G44" s="10" t="n"/>
      <c r="H44" s="10" t="n"/>
      <c r="I44" s="10" t="n"/>
      <c r="J44" s="16">
        <f>IF(A44="","",IF(AND(F44&lt;&gt;"Design capacity",D44&lt;&gt;""),"Yes","No: capacity only or no method"))</f>
        <v/>
      </c>
    </row>
    <row r="45">
      <c r="A45" s="10" t="n"/>
      <c r="B45" s="10" t="n"/>
      <c r="C45" s="10" t="n"/>
      <c r="D45" s="10" t="n"/>
      <c r="E45" s="9" t="n"/>
      <c r="F45" s="10" t="n"/>
      <c r="G45" s="10" t="n"/>
      <c r="H45" s="10" t="n"/>
      <c r="I45" s="10" t="n"/>
      <c r="J45" s="16">
        <f>IF(A45="","",IF(AND(F45&lt;&gt;"Design capacity",D45&lt;&gt;""),"Yes","No: capacity only or no method"))</f>
        <v/>
      </c>
    </row>
    <row r="46">
      <c r="A46" s="10" t="n"/>
      <c r="B46" s="10" t="n"/>
      <c r="C46" s="10" t="n"/>
      <c r="D46" s="10" t="n"/>
      <c r="E46" s="9" t="n"/>
      <c r="F46" s="10" t="n"/>
      <c r="G46" s="10" t="n"/>
      <c r="H46" s="10" t="n"/>
      <c r="I46" s="10" t="n"/>
      <c r="J46" s="16">
        <f>IF(A46="","",IF(AND(F46&lt;&gt;"Design capacity",D46&lt;&gt;""),"Yes","No: capacity only or no method"))</f>
        <v/>
      </c>
    </row>
    <row r="47">
      <c r="A47" s="10" t="n"/>
      <c r="B47" s="10" t="n"/>
      <c r="C47" s="10" t="n"/>
      <c r="D47" s="10" t="n"/>
      <c r="E47" s="9" t="n"/>
      <c r="F47" s="10" t="n"/>
      <c r="G47" s="10" t="n"/>
      <c r="H47" s="10" t="n"/>
      <c r="I47" s="10" t="n"/>
      <c r="J47" s="16">
        <f>IF(A47="","",IF(AND(F47&lt;&gt;"Design capacity",D47&lt;&gt;""),"Yes","No: capacity only or no method"))</f>
        <v/>
      </c>
    </row>
    <row r="48">
      <c r="A48" s="10" t="n"/>
      <c r="B48" s="10" t="n"/>
      <c r="C48" s="10" t="n"/>
      <c r="D48" s="10" t="n"/>
      <c r="E48" s="9" t="n"/>
      <c r="F48" s="10" t="n"/>
      <c r="G48" s="10" t="n"/>
      <c r="H48" s="10" t="n"/>
      <c r="I48" s="10" t="n"/>
      <c r="J48" s="16">
        <f>IF(A48="","",IF(AND(F48&lt;&gt;"Design capacity",D48&lt;&gt;""),"Yes","No: capacity only or no method"))</f>
        <v/>
      </c>
    </row>
    <row r="49">
      <c r="A49" s="10" t="n"/>
      <c r="B49" s="10" t="n"/>
      <c r="C49" s="10" t="n"/>
      <c r="D49" s="10" t="n"/>
      <c r="E49" s="9" t="n"/>
      <c r="F49" s="10" t="n"/>
      <c r="G49" s="10" t="n"/>
      <c r="H49" s="10" t="n"/>
      <c r="I49" s="10" t="n"/>
      <c r="J49" s="16">
        <f>IF(A49="","",IF(AND(F49&lt;&gt;"Design capacity",D49&lt;&gt;""),"Yes","No: capacity only or no method"))</f>
        <v/>
      </c>
    </row>
    <row r="50">
      <c r="A50" s="10" t="n"/>
      <c r="B50" s="10" t="n"/>
      <c r="C50" s="10" t="n"/>
      <c r="D50" s="10" t="n"/>
      <c r="E50" s="9" t="n"/>
      <c r="F50" s="10" t="n"/>
      <c r="G50" s="10" t="n"/>
      <c r="H50" s="10" t="n"/>
      <c r="I50" s="10" t="n"/>
      <c r="J50" s="16">
        <f>IF(A50="","",IF(AND(F50&lt;&gt;"Design capacity",D50&lt;&gt;""),"Yes","No: capacity only or no method"))</f>
        <v/>
      </c>
    </row>
    <row r="51">
      <c r="A51" s="10" t="n"/>
      <c r="B51" s="10" t="n"/>
      <c r="C51" s="10" t="n"/>
      <c r="D51" s="10" t="n"/>
      <c r="E51" s="9" t="n"/>
      <c r="F51" s="10" t="n"/>
      <c r="G51" s="10" t="n"/>
      <c r="H51" s="10" t="n"/>
      <c r="I51" s="10" t="n"/>
      <c r="J51" s="16">
        <f>IF(A51="","",IF(AND(F51&lt;&gt;"Design capacity",D51&lt;&gt;""),"Yes","No: capacity only or no method"))</f>
        <v/>
      </c>
    </row>
    <row r="52">
      <c r="A52" s="10" t="n"/>
      <c r="B52" s="10" t="n"/>
      <c r="C52" s="10" t="n"/>
      <c r="D52" s="10" t="n"/>
      <c r="E52" s="9" t="n"/>
      <c r="F52" s="10" t="n"/>
      <c r="G52" s="10" t="n"/>
      <c r="H52" s="10" t="n"/>
      <c r="I52" s="10" t="n"/>
      <c r="J52" s="16">
        <f>IF(A52="","",IF(AND(F52&lt;&gt;"Design capacity",D52&lt;&gt;""),"Yes","No: capacity only or no method"))</f>
        <v/>
      </c>
    </row>
    <row r="53">
      <c r="A53" s="10" t="n"/>
      <c r="B53" s="10" t="n"/>
      <c r="C53" s="10" t="n"/>
      <c r="D53" s="10" t="n"/>
      <c r="E53" s="9" t="n"/>
      <c r="F53" s="10" t="n"/>
      <c r="G53" s="10" t="n"/>
      <c r="H53" s="10" t="n"/>
      <c r="I53" s="10" t="n"/>
      <c r="J53" s="16">
        <f>IF(A53="","",IF(AND(F53&lt;&gt;"Design capacity",D53&lt;&gt;""),"Yes","No: capacity only or no method"))</f>
        <v/>
      </c>
    </row>
    <row r="54">
      <c r="A54" s="10" t="n"/>
      <c r="B54" s="10" t="n"/>
      <c r="C54" s="10" t="n"/>
      <c r="D54" s="10" t="n"/>
      <c r="E54" s="9" t="n"/>
      <c r="F54" s="10" t="n"/>
      <c r="G54" s="10" t="n"/>
      <c r="H54" s="10" t="n"/>
      <c r="I54" s="10" t="n"/>
      <c r="J54" s="16">
        <f>IF(A54="","",IF(AND(F54&lt;&gt;"Design capacity",D54&lt;&gt;""),"Yes","No: capacity only or no method"))</f>
        <v/>
      </c>
    </row>
    <row r="56">
      <c r="A56" s="11" t="inlineStr">
        <is>
          <t>Annual benefit counted (kL)</t>
        </is>
      </c>
      <c r="E56" s="12">
        <f>SUMIF(J5:J54,"Yes",E5:E54)</f>
        <v/>
      </c>
    </row>
    <row r="57">
      <c r="A57" t="inlineStr">
        <is>
          <t>Water consumption (from sheet 1)</t>
        </is>
      </c>
      <c r="E57" s="12">
        <f>'1 Water balance'!B21</f>
        <v/>
      </c>
    </row>
    <row r="58">
      <c r="A58" s="11" t="inlineStr">
        <is>
          <t>Replenishment ratio (benefit ÷ consumption)</t>
        </is>
      </c>
      <c r="E58" s="19">
        <f>E56/E57</f>
        <v/>
      </c>
    </row>
    <row r="59">
      <c r="A59" t="inlineStr">
        <is>
          <t>Share of counted benefit in basins where you operate</t>
        </is>
      </c>
      <c r="E59" s="18" t="n">
        <v>0.8</v>
      </c>
    </row>
    <row r="61" ht="36" customHeight="1">
      <c r="A61" s="17" t="inlineStr">
        <is>
          <t>A ratio above 1 is often called "water positive". It is only credible if benefits are in the same basins as your stressed sites, use a stated method, exclude design capacity, and are verified. Report the ratio together with those facts.</t>
        </is>
      </c>
    </row>
    <row r="62"/>
  </sheetData>
  <mergeCells count="1">
    <mergeCell ref="A61:J62"/>
  </mergeCells>
  <dataValidations count="1">
    <dataValidation sqref="F5:F54" showDropDown="0" showInputMessage="0" showErrorMessage="0" allowBlank="0" type="list">
      <formula1>"Metered,Modelled,Design capacity"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6" customWidth="1" min="3" max="3"/>
    <col width="18" customWidth="1" min="4" max="4"/>
    <col width="18" customWidth="1" min="5" max="5"/>
    <col width="18" customWidth="1" min="6" max="6"/>
  </cols>
  <sheetData>
    <row r="1">
      <c r="A1" s="5" t="inlineStr">
        <is>
          <t>Rainwater harvesting potential</t>
        </is>
      </c>
    </row>
    <row r="2">
      <c r="A2" s="6" t="inlineStr">
        <is>
          <t>Area × annual rainfall × runoff coefficient × collection efficiency.</t>
        </is>
      </c>
    </row>
    <row r="4" ht="36" customHeight="1">
      <c r="A4" s="7" t="inlineStr">
        <is>
          <t>Surface</t>
        </is>
      </c>
      <c r="B4" s="7" t="inlineStr">
        <is>
          <t>Area (m²)</t>
        </is>
      </c>
      <c r="C4" s="7" t="inlineStr">
        <is>
          <t>Runoff coefficient</t>
        </is>
      </c>
      <c r="D4" s="7" t="inlineStr">
        <is>
          <t>Annual rainfall (mm)</t>
        </is>
      </c>
      <c r="E4" s="7" t="inlineStr">
        <is>
          <t>Collection efficiency</t>
        </is>
      </c>
      <c r="F4" s="7" t="inlineStr">
        <is>
          <t>Potential (kL/yr)</t>
        </is>
      </c>
    </row>
    <row r="5">
      <c r="A5" s="10" t="inlineStr">
        <is>
          <t>Factory roofs (metal sheet)</t>
        </is>
      </c>
      <c r="B5" s="9" t="n">
        <v>40000</v>
      </c>
      <c r="C5" s="10" t="n">
        <v>0.9</v>
      </c>
      <c r="D5" s="9" t="n">
        <v>1100</v>
      </c>
      <c r="E5" s="18" t="n">
        <v>0.8</v>
      </c>
      <c r="F5" s="12">
        <f>IF(OR(B5="",D5=""),"",B5*D5/1000*C5*E5)</f>
        <v/>
      </c>
    </row>
    <row r="6">
      <c r="A6" s="10" t="inlineStr">
        <is>
          <t>Office roof (concrete)</t>
        </is>
      </c>
      <c r="B6" s="9" t="n">
        <v>5000</v>
      </c>
      <c r="C6" s="10" t="n">
        <v>0.8</v>
      </c>
      <c r="D6" s="9" t="n">
        <v>1100</v>
      </c>
      <c r="E6" s="18" t="n">
        <v>0.8</v>
      </c>
      <c r="F6" s="12">
        <f>IF(OR(B6="",D6=""),"",B6*D6/1000*C6*E6)</f>
        <v/>
      </c>
    </row>
    <row r="7">
      <c r="A7" s="10" t="inlineStr">
        <is>
          <t>Paved yards</t>
        </is>
      </c>
      <c r="B7" s="9" t="n">
        <v>15000</v>
      </c>
      <c r="C7" s="10" t="n">
        <v>0.7</v>
      </c>
      <c r="D7" s="9" t="n">
        <v>1100</v>
      </c>
      <c r="E7" s="18" t="n">
        <v>0.6</v>
      </c>
      <c r="F7" s="12">
        <f>IF(OR(B7="",D7=""),"",B7*D7/1000*C7*E7)</f>
        <v/>
      </c>
    </row>
    <row r="8">
      <c r="A8" s="10" t="inlineStr">
        <is>
          <t>Lawns and green areas</t>
        </is>
      </c>
      <c r="B8" s="9" t="n">
        <v>10000</v>
      </c>
      <c r="C8" s="10" t="n">
        <v>0.15</v>
      </c>
      <c r="D8" s="9" t="n">
        <v>1100</v>
      </c>
      <c r="E8" s="18" t="n">
        <v>0.5</v>
      </c>
      <c r="F8" s="12">
        <f>IF(OR(B8="",D8=""),"",B8*D8/1000*C8*E8)</f>
        <v/>
      </c>
    </row>
    <row r="9">
      <c r="A9" s="10" t="n"/>
      <c r="B9" s="9" t="n"/>
      <c r="C9" s="10" t="n"/>
      <c r="D9" s="9" t="n"/>
      <c r="E9" s="18" t="n"/>
      <c r="F9" s="12">
        <f>IF(OR(B9="",D9=""),"",B9*D9/1000*C9*E9)</f>
        <v/>
      </c>
    </row>
    <row r="10">
      <c r="A10" s="10" t="n"/>
      <c r="B10" s="9" t="n"/>
      <c r="C10" s="10" t="n"/>
      <c r="D10" s="9" t="n"/>
      <c r="E10" s="18" t="n"/>
      <c r="F10" s="12">
        <f>IF(OR(B10="",D10=""),"",B10*D10/1000*C10*E10)</f>
        <v/>
      </c>
    </row>
    <row r="11">
      <c r="A11" s="10" t="n"/>
      <c r="B11" s="9" t="n"/>
      <c r="C11" s="10" t="n"/>
      <c r="D11" s="9" t="n"/>
      <c r="E11" s="18" t="n"/>
      <c r="F11" s="12">
        <f>IF(OR(B11="",D11=""),"",B11*D11/1000*C11*E11)</f>
        <v/>
      </c>
    </row>
    <row r="12">
      <c r="A12" s="10" t="n"/>
      <c r="B12" s="9" t="n"/>
      <c r="C12" s="10" t="n"/>
      <c r="D12" s="9" t="n"/>
      <c r="E12" s="18" t="n"/>
      <c r="F12" s="12">
        <f>IF(OR(B12="",D12=""),"",B12*D12/1000*C12*E12)</f>
        <v/>
      </c>
    </row>
    <row r="13">
      <c r="A13" s="10" t="n"/>
      <c r="B13" s="9" t="n"/>
      <c r="C13" s="10" t="n"/>
      <c r="D13" s="9" t="n"/>
      <c r="E13" s="18" t="n"/>
      <c r="F13" s="12">
        <f>IF(OR(B13="",D13=""),"",B13*D13/1000*C13*E13)</f>
        <v/>
      </c>
    </row>
    <row r="14">
      <c r="A14" s="10" t="n"/>
      <c r="B14" s="9" t="n"/>
      <c r="C14" s="10" t="n"/>
      <c r="D14" s="9" t="n"/>
      <c r="E14" s="18" t="n"/>
      <c r="F14" s="12">
        <f>IF(OR(B14="",D14=""),"",B14*D14/1000*C14*E14)</f>
        <v/>
      </c>
    </row>
    <row r="16">
      <c r="A16" s="11" t="inlineStr">
        <is>
          <t>Total potential (kL/yr)</t>
        </is>
      </c>
      <c r="F16" s="12">
        <f>SUM(F5:F14)</f>
        <v/>
      </c>
    </row>
    <row r="17">
      <c r="A17" t="inlineStr">
        <is>
          <t>As a share of withdrawal (sheet 1)</t>
        </is>
      </c>
      <c r="F17" s="13">
        <f>F16/'1 Water balance'!B11</f>
        <v/>
      </c>
    </row>
    <row r="19" ht="30" customHeight="1">
      <c r="A19" s="17" t="inlineStr">
        <is>
          <t>Use rainfall for your district from the India Meteorological Department. Storage size limits what you can actually use: much monsoon rain falls in a few heavy days. Recharge what you cannot store.</t>
        </is>
      </c>
    </row>
    <row r="20"/>
  </sheetData>
  <mergeCells count="1">
    <mergeCell ref="A19:F20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6" customWidth="1" min="9" max="9"/>
  </cols>
  <sheetData>
    <row r="1">
      <c r="A1" s="5" t="inlineStr">
        <is>
          <t>Water targets and progress</t>
        </is>
      </c>
    </row>
    <row r="2">
      <c r="A2" s="6" t="inlineStr">
        <is>
          <t>One row per indicator.</t>
        </is>
      </c>
    </row>
    <row r="4" ht="36" customHeight="1">
      <c r="A4" s="7" t="inlineStr">
        <is>
          <t>Indicator</t>
        </is>
      </c>
      <c r="B4" s="7" t="inlineStr">
        <is>
          <t>Unit</t>
        </is>
      </c>
      <c r="C4" s="7" t="inlineStr">
        <is>
          <t>Baseline year</t>
        </is>
      </c>
      <c r="D4" s="7" t="inlineStr">
        <is>
          <t>Baseline</t>
        </is>
      </c>
      <c r="E4" s="7" t="inlineStr">
        <is>
          <t>Target year</t>
        </is>
      </c>
      <c r="F4" s="7" t="inlineStr">
        <is>
          <t>Target</t>
        </is>
      </c>
      <c r="G4" s="7" t="inlineStr">
        <is>
          <t>Latest year</t>
        </is>
      </c>
      <c r="H4" s="7" t="inlineStr">
        <is>
          <t>Latest</t>
        </is>
      </c>
      <c r="I4" s="7" t="inlineStr">
        <is>
          <t>Progress to target</t>
        </is>
      </c>
    </row>
    <row r="5">
      <c r="A5" s="10" t="inlineStr">
        <is>
          <t>Freshwater withdrawal per tonne</t>
        </is>
      </c>
      <c r="B5" s="10" t="inlineStr">
        <is>
          <t>kL/t</t>
        </is>
      </c>
      <c r="C5" s="10" t="n">
        <v>2022</v>
      </c>
      <c r="D5" s="10" t="n">
        <v>2.6</v>
      </c>
      <c r="E5" s="10" t="n">
        <v>2030</v>
      </c>
      <c r="F5" s="10" t="n">
        <v>1.8</v>
      </c>
      <c r="G5" s="10" t="n">
        <v>2025</v>
      </c>
      <c r="H5" s="10" t="n">
        <v>2.3</v>
      </c>
      <c r="I5" s="20">
        <f>IF(OR(D5="",F5="",H5="",F5=D5),"",(H5-D5)/(F5-D5))</f>
        <v/>
      </c>
    </row>
    <row r="6">
      <c r="A6" s="10" t="inlineStr">
        <is>
          <t>Groundwater withdrawal</t>
        </is>
      </c>
      <c r="B6" s="10" t="inlineStr">
        <is>
          <t>kL</t>
        </is>
      </c>
      <c r="C6" s="10" t="n">
        <v>2022</v>
      </c>
      <c r="D6" s="10" t="n">
        <v>300000</v>
      </c>
      <c r="E6" s="10" t="n">
        <v>2030</v>
      </c>
      <c r="F6" s="10" t="n">
        <v>180000</v>
      </c>
      <c r="G6" s="10" t="n">
        <v>2025</v>
      </c>
      <c r="H6" s="10" t="n">
        <v>260000</v>
      </c>
      <c r="I6" s="20">
        <f>IF(OR(D6="",F6="",H6="",F6=D6),"",(H6-D6)/(F6-D6))</f>
        <v/>
      </c>
    </row>
    <row r="7">
      <c r="A7" s="10" t="inlineStr">
        <is>
          <t>Recycled water share of withdrawal</t>
        </is>
      </c>
      <c r="B7" s="10" t="inlineStr">
        <is>
          <t>%</t>
        </is>
      </c>
      <c r="C7" s="10" t="n">
        <v>2022</v>
      </c>
      <c r="D7" s="10" t="n">
        <v>0.1</v>
      </c>
      <c r="E7" s="10" t="n">
        <v>2030</v>
      </c>
      <c r="F7" s="10" t="n">
        <v>0.4</v>
      </c>
      <c r="G7" s="10" t="n">
        <v>2025</v>
      </c>
      <c r="H7" s="10" t="n">
        <v>0.2</v>
      </c>
      <c r="I7" s="20">
        <f>IF(OR(D7="",F7="",H7="",F7=D7),"",(H7-D7)/(F7-D7))</f>
        <v/>
      </c>
    </row>
    <row r="8">
      <c r="A8" s="10" t="inlineStr">
        <is>
          <t>Sites with zero liquid discharge</t>
        </is>
      </c>
      <c r="B8" s="10" t="inlineStr">
        <is>
          <t>count</t>
        </is>
      </c>
      <c r="C8" s="10" t="n">
        <v>2022</v>
      </c>
      <c r="D8" s="10" t="n">
        <v>1</v>
      </c>
      <c r="E8" s="10" t="n">
        <v>2030</v>
      </c>
      <c r="F8" s="10" t="n">
        <v>4</v>
      </c>
      <c r="G8" s="10" t="n">
        <v>2025</v>
      </c>
      <c r="H8" s="10" t="n">
        <v>2</v>
      </c>
      <c r="I8" s="20">
        <f>IF(OR(D8="",F8="",H8="",F8=D8),"",(H8-D8)/(F8-D8))</f>
        <v/>
      </c>
    </row>
    <row r="9">
      <c r="A9" s="10" t="inlineStr">
        <is>
          <t>Replenishment ratio in stressed basins</t>
        </is>
      </c>
      <c r="B9" s="10" t="inlineStr">
        <is>
          <t>×</t>
        </is>
      </c>
      <c r="C9" s="10" t="n">
        <v>2022</v>
      </c>
      <c r="D9" s="10" t="n">
        <v>0.2</v>
      </c>
      <c r="E9" s="10" t="n">
        <v>2030</v>
      </c>
      <c r="F9" s="10" t="n">
        <v>1</v>
      </c>
      <c r="G9" s="10" t="n">
        <v>2025</v>
      </c>
      <c r="H9" s="10" t="n">
        <v>0.5</v>
      </c>
      <c r="I9" s="20">
        <f>IF(OR(D9="",F9="",H9="",F9=D9),"",(H9-D9)/(F9-D9))</f>
        <v/>
      </c>
    </row>
    <row r="10">
      <c r="A10" s="10" t="n"/>
      <c r="B10" s="10" t="n"/>
      <c r="C10" s="10" t="n"/>
      <c r="D10" s="10" t="n"/>
      <c r="E10" s="10" t="n"/>
      <c r="F10" s="10" t="n"/>
      <c r="G10" s="10" t="n"/>
      <c r="H10" s="10" t="n"/>
      <c r="I10" s="20">
        <f>IF(OR(D10="",F10="",H10="",F10=D10),"",(H10-D10)/(F10-D10))</f>
        <v/>
      </c>
    </row>
    <row r="11">
      <c r="A11" s="10" t="n"/>
      <c r="B11" s="10" t="n"/>
      <c r="C11" s="10" t="n"/>
      <c r="D11" s="10" t="n"/>
      <c r="E11" s="10" t="n"/>
      <c r="F11" s="10" t="n"/>
      <c r="G11" s="10" t="n"/>
      <c r="H11" s="10" t="n"/>
      <c r="I11" s="20">
        <f>IF(OR(D11="",F11="",H11="",F11=D11),"",(H11-D11)/(F11-D11))</f>
        <v/>
      </c>
    </row>
    <row r="12">
      <c r="A12" s="10" t="n"/>
      <c r="B12" s="10" t="n"/>
      <c r="C12" s="10" t="n"/>
      <c r="D12" s="10" t="n"/>
      <c r="E12" s="10" t="n"/>
      <c r="F12" s="10" t="n"/>
      <c r="G12" s="10" t="n"/>
      <c r="H12" s="10" t="n"/>
      <c r="I12" s="20">
        <f>IF(OR(D12="",F12="",H12="",F12=D12),"",(H12-D12)/(F12-D12))</f>
        <v/>
      </c>
    </row>
    <row r="13">
      <c r="A13" s="10" t="n"/>
      <c r="B13" s="10" t="n"/>
      <c r="C13" s="10" t="n"/>
      <c r="D13" s="10" t="n"/>
      <c r="E13" s="10" t="n"/>
      <c r="F13" s="10" t="n"/>
      <c r="G13" s="10" t="n"/>
      <c r="H13" s="10" t="n"/>
      <c r="I13" s="20">
        <f>IF(OR(D13="",F13="",H13="",F13=D13),"",(H13-D13)/(F13-D13))</f>
        <v/>
      </c>
    </row>
    <row r="14">
      <c r="A14" s="10" t="n"/>
      <c r="B14" s="10" t="n"/>
      <c r="C14" s="10" t="n"/>
      <c r="D14" s="10" t="n"/>
      <c r="E14" s="10" t="n"/>
      <c r="F14" s="10" t="n"/>
      <c r="G14" s="10" t="n"/>
      <c r="H14" s="10" t="n"/>
      <c r="I14" s="20">
        <f>IF(OR(D14="",F14="",H14="",F14=D14),"",(H14-D14)/(F14-D14))</f>
        <v/>
      </c>
    </row>
    <row r="15">
      <c r="A15" s="10" t="n"/>
      <c r="B15" s="10" t="n"/>
      <c r="C15" s="10" t="n"/>
      <c r="D15" s="10" t="n"/>
      <c r="E15" s="10" t="n"/>
      <c r="F15" s="10" t="n"/>
      <c r="G15" s="10" t="n"/>
      <c r="H15" s="10" t="n"/>
      <c r="I15" s="20">
        <f>IF(OR(D15="",F15="",H15="",F15=D15),"",(H15-D15)/(F15-D15))</f>
        <v/>
      </c>
    </row>
    <row r="16">
      <c r="A16" s="10" t="n"/>
      <c r="B16" s="10" t="n"/>
      <c r="C16" s="10" t="n"/>
      <c r="D16" s="10" t="n"/>
      <c r="E16" s="10" t="n"/>
      <c r="F16" s="10" t="n"/>
      <c r="G16" s="10" t="n"/>
      <c r="H16" s="10" t="n"/>
      <c r="I16" s="20">
        <f>IF(OR(D16="",F16="",H16="",F16=D16),"",(H16-D16)/(F16-D16))</f>
        <v/>
      </c>
    </row>
    <row r="17">
      <c r="A17" s="10" t="n"/>
      <c r="B17" s="10" t="n"/>
      <c r="C17" s="10" t="n"/>
      <c r="D17" s="10" t="n"/>
      <c r="E17" s="10" t="n"/>
      <c r="F17" s="10" t="n"/>
      <c r="G17" s="10" t="n"/>
      <c r="H17" s="10" t="n"/>
      <c r="I17" s="20">
        <f>IF(OR(D17="",F17="",H17="",F17=D17),"",(H17-D17)/(F17-D17))</f>
        <v/>
      </c>
    </row>
    <row r="18">
      <c r="A18" s="10" t="n"/>
      <c r="B18" s="10" t="n"/>
      <c r="C18" s="10" t="n"/>
      <c r="D18" s="10" t="n"/>
      <c r="E18" s="10" t="n"/>
      <c r="F18" s="10" t="n"/>
      <c r="G18" s="10" t="n"/>
      <c r="H18" s="10" t="n"/>
      <c r="I18" s="20">
        <f>IF(OR(D18="",F18="",H18="",F18=D18),"",(H18-D18)/(F18-D18))</f>
        <v/>
      </c>
    </row>
    <row r="19">
      <c r="A19" s="10" t="n"/>
      <c r="B19" s="10" t="n"/>
      <c r="C19" s="10" t="n"/>
      <c r="D19" s="10" t="n"/>
      <c r="E19" s="10" t="n"/>
      <c r="F19" s="10" t="n"/>
      <c r="G19" s="10" t="n"/>
      <c r="H19" s="10" t="n"/>
      <c r="I19" s="20">
        <f>IF(OR(D19="",F19="",H19="",F19=D19),"",(H19-D19)/(F19-D19))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2026-09-27T09:53:18Z</dcterms:created>
  <dcterms:modified xmlns:dcterms="http://purl.org/dc/terms/" xmlns:xsi="http://www.w3.org/2001/XMLSchema-instance" xsi:type="dcterms:W3CDTF">2026-09-27T09:53:18Z</dcterms:modified>
</cp:coreProperties>
</file>